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35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<sst xmlns="http://schemas.openxmlformats.org/spreadsheetml/2006/main" count="229" uniqueCount="229">
  <si>
    <t>Punktacja długofalowa</t>
  </si>
  <si>
    <t>Brydżysta roku 2019</t>
  </si>
  <si>
    <t>Nazwisko i imię</t>
  </si>
  <si>
    <t>7.01</t>
  </si>
  <si>
    <t>14.01</t>
  </si>
  <si>
    <t>21.01</t>
  </si>
  <si>
    <t>28.01</t>
  </si>
  <si>
    <t>4.02</t>
  </si>
  <si>
    <t>11.02</t>
  </si>
  <si>
    <t>18.02</t>
  </si>
  <si>
    <t>Wochna Waldemar</t>
  </si>
  <si>
    <t>Pożerski Andrzej</t>
  </si>
  <si>
    <t>Wawrzyniak Marek</t>
  </si>
  <si>
    <t>Kullass Jerzy</t>
  </si>
  <si>
    <t>Stefanowski Przemysław</t>
  </si>
  <si>
    <t>Kuźba Jarosław</t>
  </si>
  <si>
    <t>Chmielewski Jan</t>
  </si>
  <si>
    <t>Wierucki Janusz</t>
  </si>
  <si>
    <t>Wójcik Wiesław</t>
  </si>
  <si>
    <t>Sirman Wiesław</t>
  </si>
  <si>
    <t>Lange Wiesław</t>
  </si>
  <si>
    <t>Trun Bogdan</t>
  </si>
  <si>
    <t>Piłat Janusz</t>
  </si>
  <si>
    <t>Morawski Wojciech</t>
  </si>
  <si>
    <t>Wnęk Franciszek</t>
  </si>
  <si>
    <t>Borowik Paweł</t>
  </si>
  <si>
    <t>Rutkowski Krzysztof</t>
  </si>
  <si>
    <t>Makowiecki Grzegorz</t>
  </si>
  <si>
    <t>Lipowski Krzysztof</t>
  </si>
  <si>
    <t>Trzyciecki Bogdan</t>
  </si>
  <si>
    <t>Dąbrowski Sławomir</t>
  </si>
  <si>
    <t>Jamka Sławomir</t>
  </si>
  <si>
    <t>Jabłoński Andrzej</t>
  </si>
  <si>
    <t>Harasimowicz Wojciech</t>
  </si>
  <si>
    <t>Dickert Paweł</t>
  </si>
  <si>
    <t>Kucenko Władysław</t>
  </si>
  <si>
    <t>Niewadził Czesław</t>
  </si>
  <si>
    <t>Leonowicz Henryk</t>
  </si>
  <si>
    <t>Trukawka Mariusz</t>
  </si>
  <si>
    <t>Głowiński Dariusz</t>
  </si>
  <si>
    <t>Grzegorczyk Władysława</t>
  </si>
  <si>
    <t>Soroko Ryszard</t>
  </si>
  <si>
    <t>Świętoń Jerzy</t>
  </si>
  <si>
    <t>Borowski Ryszard</t>
  </si>
  <si>
    <t>Adaszewski Henryk</t>
  </si>
  <si>
    <t>Daź Michał</t>
  </si>
  <si>
    <t>Padewski Ludwik</t>
  </si>
  <si>
    <t>Leonowicz Jerzy</t>
  </si>
  <si>
    <t>Wilczok Piotr</t>
  </si>
  <si>
    <t>Grenik Genowefa</t>
  </si>
  <si>
    <t>Kędzierska Jolanta</t>
  </si>
  <si>
    <t>Szłapka Andrzej</t>
  </si>
  <si>
    <t>Kokłowski Stanisław</t>
  </si>
  <si>
    <t>Izydorek Tomasz</t>
  </si>
  <si>
    <t>Jankowski Ryszard</t>
  </si>
  <si>
    <t>Klimowski Józef</t>
  </si>
  <si>
    <t>Doliński Andrzej</t>
  </si>
  <si>
    <t>Zart Elżbieta</t>
  </si>
  <si>
    <t>Stępień Alojzy</t>
  </si>
  <si>
    <t>Jędryka Waldemar</t>
  </si>
  <si>
    <t>Kocik Kazimierz</t>
  </si>
  <si>
    <t>Żmuda-Trzebiatowski Krystian</t>
  </si>
  <si>
    <t>Migalski Andrzej</t>
  </si>
  <si>
    <t>Jóźko Sylwester</t>
  </si>
  <si>
    <t>Tymińska Jolanta</t>
  </si>
  <si>
    <t>Owsianny Ireneusz</t>
  </si>
  <si>
    <t>Jankowski Piotr</t>
  </si>
  <si>
    <t>Gierczyński Andrzej</t>
  </si>
  <si>
    <t>Drewniak Mariusz</t>
  </si>
  <si>
    <t>Napieraj Wiesław</t>
  </si>
  <si>
    <t>Gaus Janusz</t>
  </si>
  <si>
    <t>Niemiec Krzysztof</t>
  </si>
  <si>
    <t>Świetlik Gabriel</t>
  </si>
  <si>
    <t>SUMA</t>
  </si>
  <si>
    <t>Ilość par</t>
  </si>
  <si>
    <t>M-ce</t>
  </si>
  <si>
    <t>PDF</t>
  </si>
  <si>
    <t>25.02</t>
  </si>
  <si>
    <t>Gamrat Klara</t>
  </si>
  <si>
    <t>Szczygieł Jerzy</t>
  </si>
  <si>
    <t>04.03</t>
  </si>
  <si>
    <t>11.03</t>
  </si>
  <si>
    <t>Sztyrak Leszek</t>
  </si>
  <si>
    <t>Pomarański Artur</t>
  </si>
  <si>
    <t>Piotrowski Filip</t>
  </si>
  <si>
    <t>Sielczak Radosław</t>
  </si>
  <si>
    <t>18.03</t>
  </si>
  <si>
    <t>25.03</t>
  </si>
  <si>
    <t>01.04</t>
  </si>
  <si>
    <t>08.04</t>
  </si>
  <si>
    <t>15.04</t>
  </si>
  <si>
    <t>29.04</t>
  </si>
  <si>
    <t>06.05</t>
  </si>
  <si>
    <t>Harasimowicz Adam</t>
  </si>
  <si>
    <t>Szutowicz Jacek</t>
  </si>
  <si>
    <t>Stec Krzysztof</t>
  </si>
  <si>
    <t>13.05</t>
  </si>
  <si>
    <t>18.05</t>
  </si>
  <si>
    <t>20.05</t>
  </si>
  <si>
    <t>Rębas Zuzanna</t>
  </si>
  <si>
    <t>Tomczewska Maria</t>
  </si>
  <si>
    <t>Stupnicki Wacław</t>
  </si>
  <si>
    <t>Markowski Romuald</t>
  </si>
  <si>
    <t>Nowak Zbigniew</t>
  </si>
  <si>
    <t>Starzyński Dariusz</t>
  </si>
  <si>
    <t>Adamowicz Wiesław</t>
  </si>
  <si>
    <t>Czeszewski Jerzy</t>
  </si>
  <si>
    <t>Tuziemski Marek</t>
  </si>
  <si>
    <t>Paszkowski Romuald</t>
  </si>
  <si>
    <t>Aleksandrowicz Bolesław</t>
  </si>
  <si>
    <t>Lipiński Bogdan</t>
  </si>
  <si>
    <t>Banach Marek</t>
  </si>
  <si>
    <t>Michalski Zdzisław</t>
  </si>
  <si>
    <t>Batóg Jacek</t>
  </si>
  <si>
    <t>Lasocki Zbigniew</t>
  </si>
  <si>
    <t>Małdyk Adam</t>
  </si>
  <si>
    <t>Rybacki Grzegorz</t>
  </si>
  <si>
    <t>Jarmół Cezary</t>
  </si>
  <si>
    <t>Waszkiewicz Wojciech</t>
  </si>
  <si>
    <t>Krygier Marian</t>
  </si>
  <si>
    <t>Siwy Marian</t>
  </si>
  <si>
    <t>Tyburczy Henryk</t>
  </si>
  <si>
    <t>Żmuda Andrzej</t>
  </si>
  <si>
    <t>Ostrowski Marek</t>
  </si>
  <si>
    <t>Piotrowski Ludwik</t>
  </si>
  <si>
    <t>Leśniewski Ryszard</t>
  </si>
  <si>
    <t>Mączkowski Wiesław</t>
  </si>
  <si>
    <t>Kazimierska Sabina</t>
  </si>
  <si>
    <t>Kazimierski Aleksander</t>
  </si>
  <si>
    <t>Czajkowski Jan</t>
  </si>
  <si>
    <t>Lange Zbigniew</t>
  </si>
  <si>
    <t>Rogowski Mieczysław</t>
  </si>
  <si>
    <t>Kawiak Cezary</t>
  </si>
  <si>
    <t>Kaczanowski Tadeusz</t>
  </si>
  <si>
    <t>Tomasiak Władysław</t>
  </si>
  <si>
    <t>Bondarewicz Wojciech</t>
  </si>
  <si>
    <t>Adamski Grzegorz</t>
  </si>
  <si>
    <t>Szymczak Radosław</t>
  </si>
  <si>
    <t>Wiliński Marcin</t>
  </si>
  <si>
    <t>Sadowski Jerzy</t>
  </si>
  <si>
    <t>Szlachetka Roman</t>
  </si>
  <si>
    <t>Kopowski Mirosław</t>
  </si>
  <si>
    <t>Pietrzak Marek</t>
  </si>
  <si>
    <t>Kmiecik Radosław</t>
  </si>
  <si>
    <t>Zborowski Grzegorz</t>
  </si>
  <si>
    <t>Wojtaś Czesław</t>
  </si>
  <si>
    <t>Kaczmarek Edward</t>
  </si>
  <si>
    <t>Stężała Paweł</t>
  </si>
  <si>
    <t>Kulesza Stanisław</t>
  </si>
  <si>
    <t>Jarnutowska Aniela</t>
  </si>
  <si>
    <t>27.05</t>
  </si>
  <si>
    <t>Żmiejko Kazimierz</t>
  </si>
  <si>
    <t>03.06</t>
  </si>
  <si>
    <t>10.06</t>
  </si>
  <si>
    <t>16.06</t>
  </si>
  <si>
    <t>Leś Marek</t>
  </si>
  <si>
    <t>Kłys Kazimierz</t>
  </si>
  <si>
    <t>Fedorowicz Elżbieta</t>
  </si>
  <si>
    <t>Kryń Andrzej</t>
  </si>
  <si>
    <t>Łukaszewicz Ireneusz</t>
  </si>
  <si>
    <t>Kuchta Tomasz</t>
  </si>
  <si>
    <t>Fiedkiewicz Stanisław</t>
  </si>
  <si>
    <t>Pietroń Lech</t>
  </si>
  <si>
    <t>Meyer Krzysztof</t>
  </si>
  <si>
    <t>Boniek Krzysztof</t>
  </si>
  <si>
    <t>Wójcik Andrzej</t>
  </si>
  <si>
    <t>Cylwik Robert</t>
  </si>
  <si>
    <t>Zaciura Robert</t>
  </si>
  <si>
    <t>Kmiecik Cezary</t>
  </si>
  <si>
    <t>Solecki Piotr</t>
  </si>
  <si>
    <t>Dębowski Andrzej</t>
  </si>
  <si>
    <t>Drozd Bogusław</t>
  </si>
  <si>
    <t>Żmiejko Łukasz</t>
  </si>
  <si>
    <t>Samól Stefan</t>
  </si>
  <si>
    <t>Gierczyńska Dominika</t>
  </si>
  <si>
    <t>Mielnik Krzysztof</t>
  </si>
  <si>
    <t>Meyer Eugeniusz</t>
  </si>
  <si>
    <t>Materek Krzysztof</t>
  </si>
  <si>
    <t>Konopka Ryszard</t>
  </si>
  <si>
    <t>Bartoszko Romuald</t>
  </si>
  <si>
    <t>Oczkowicz Radzisław</t>
  </si>
  <si>
    <t>Kozicki Piotr</t>
  </si>
  <si>
    <t>Janczurewicz Tadeusz</t>
  </si>
  <si>
    <t>Banasiński Marek</t>
  </si>
  <si>
    <t>Majchrowski Wojciech</t>
  </si>
  <si>
    <t>Maduzia Anna</t>
  </si>
  <si>
    <t>Dobrowolski Marcin</t>
  </si>
  <si>
    <t>Zelga Kazimierz</t>
  </si>
  <si>
    <t>Dyk Bogusław</t>
  </si>
  <si>
    <t>17.06</t>
  </si>
  <si>
    <t>24.06</t>
  </si>
  <si>
    <t>8.07</t>
  </si>
  <si>
    <t>29.07</t>
  </si>
  <si>
    <t>12.08</t>
  </si>
  <si>
    <t>26.08</t>
  </si>
  <si>
    <t>02.09</t>
  </si>
  <si>
    <t>Bara Wanessa</t>
  </si>
  <si>
    <t>Gilewska Wanesa</t>
  </si>
  <si>
    <t>Grycner Bogumił</t>
  </si>
  <si>
    <t>08.09</t>
  </si>
  <si>
    <t>09.09</t>
  </si>
  <si>
    <t>16.09</t>
  </si>
  <si>
    <t>Gluba Mirosław</t>
  </si>
  <si>
    <t>Dębczak Jan</t>
  </si>
  <si>
    <t>Kamiński Stanisław</t>
  </si>
  <si>
    <t>Dziemidowicz Jerzy</t>
  </si>
  <si>
    <t>Klader Lesław</t>
  </si>
  <si>
    <t>Mosakowska Dorota</t>
  </si>
  <si>
    <t>Chmielecki Roman</t>
  </si>
  <si>
    <t>Szabałowski Marek</t>
  </si>
  <si>
    <t>Błaziński Lechosław</t>
  </si>
  <si>
    <t>Szopiński Radosław</t>
  </si>
  <si>
    <t>Pleskot Zdzisław</t>
  </si>
  <si>
    <t>Taźbierski Jerzy</t>
  </si>
  <si>
    <t>Sałata Ryszard</t>
  </si>
  <si>
    <t>Kaźmierska Sabina</t>
  </si>
  <si>
    <t>Kaźmierski Aleksander</t>
  </si>
  <si>
    <t>Jadowski Stefan</t>
  </si>
  <si>
    <t>Pyclik-Chojenka Agata</t>
  </si>
  <si>
    <t>Witkowski Ryszard</t>
  </si>
  <si>
    <t>23.09</t>
  </si>
  <si>
    <t>30.09</t>
  </si>
  <si>
    <t>07.10</t>
  </si>
  <si>
    <t>14.10</t>
  </si>
  <si>
    <t>21.10</t>
  </si>
  <si>
    <t>28.10</t>
  </si>
  <si>
    <t>4.11</t>
  </si>
  <si>
    <t>18.11</t>
  </si>
  <si>
    <t>25.11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</si>
</sst>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W187"/>
  <sheetViews>
    <sheetView tabSelected="1" showOutlineSymbols="0" zoomScale="86" zoomScaleNormal="86" zoomScalePageLayoutView="0" workbookViewId="0" topLeftCell="A1">
      <selection activeCell="B3" sqref="B3"/>
    </sheetView>
  </sheetViews>
  <sheetFormatPr defaultColWidth="11.57421875" defaultRowHeight="12.75" outlineLevelRow="1" outlineLevelCol="1"/>
  <cols>
    <col min="1" max="1" width="8.140625" style="0" customWidth="1"/>
    <col min="2" max="2" width="35.140625" style="1" customWidth="1"/>
    <col min="3" max="3" width="9.7109375" style="1" customWidth="1" collapsed="1"/>
    <col min="4" max="4" width="6.28125" style="0" customWidth="1" outlineLevel="1"/>
    <col min="5" max="5" width="6.8515625" style="0" customWidth="1" outlineLevel="1"/>
    <col min="6" max="6" width="7.57421875" style="0" customWidth="1" outlineLevel="1"/>
    <col min="7" max="7" width="6.421875" style="0" customWidth="1" outlineLevel="1"/>
    <col min="8" max="8" width="6.28125" style="0" customWidth="1" outlineLevel="1"/>
    <col min="9" max="9" width="7.00390625" style="0" customWidth="1" outlineLevel="1"/>
    <col min="10" max="10" width="6.7109375" style="0" customWidth="1" outlineLevel="1"/>
    <col min="11" max="11" width="6.8515625" style="0" customWidth="1" outlineLevel="1"/>
    <col min="12" max="12" width="6.57421875" style="0" customWidth="1" outlineLevel="1"/>
    <col min="13" max="13" width="6.7109375" style="0" customWidth="1" outlineLevel="1"/>
    <col min="14" max="14" width="7.140625" style="0" customWidth="1" outlineLevel="1"/>
    <col min="15" max="15" width="7.7109375" style="0" customWidth="1" outlineLevel="1"/>
    <col min="16" max="17" width="6.8515625" style="0" customWidth="1" outlineLevel="1"/>
    <col min="18" max="18" width="7.140625" style="0" customWidth="1" outlineLevel="1"/>
    <col min="19" max="19" width="6.7109375" style="0" customWidth="1" outlineLevel="1"/>
    <col min="20" max="20" width="7.140625" style="0" customWidth="1" outlineLevel="1"/>
    <col min="21" max="21" width="6.8515625" style="0" customWidth="1" outlineLevel="1"/>
    <col min="22" max="22" width="7.28125" style="0" customWidth="1" outlineLevel="1"/>
    <col min="23" max="23" width="6.7109375" style="0" customWidth="1" outlineLevel="1"/>
    <col min="24" max="24" width="6.8515625" style="0" customWidth="1" outlineLevel="1"/>
    <col min="25" max="26" width="7.140625" style="0" customWidth="1" outlineLevel="1"/>
    <col min="27" max="28" width="6.57421875" style="0" customWidth="1" outlineLevel="1"/>
    <col min="29" max="29" width="7.28125" style="0" customWidth="1" outlineLevel="1"/>
    <col min="30" max="30" width="5.57421875" style="0" customWidth="1" outlineLevel="1"/>
    <col min="31" max="31" width="7.421875" style="0" customWidth="1" outlineLevel="1"/>
    <col min="32" max="32" width="6.57421875" style="0" customWidth="1" outlineLevel="1"/>
    <col min="33" max="33" width="7.421875" style="0" customWidth="1" outlineLevel="1"/>
    <col min="34" max="34" width="6.57421875" style="0" customWidth="1" outlineLevel="1"/>
    <col min="35" max="35" width="6.421875" style="0" customWidth="1" outlineLevel="1"/>
    <col min="36" max="37" width="6.57421875" style="0" customWidth="1" outlineLevel="1"/>
    <col min="38" max="38" width="7.140625" style="0" customWidth="1" outlineLevel="1"/>
    <col min="39" max="39" width="6.57421875" style="0" customWidth="1" outlineLevel="1"/>
    <col min="40" max="40" width="7.421875" style="0" customWidth="1" outlineLevel="1"/>
    <col min="41" max="41" width="6.7109375" style="0" customWidth="1" outlineLevel="1"/>
    <col min="42" max="42" width="7.28125" style="0" customWidth="1" outlineLevel="1"/>
    <col min="43" max="43" width="6.8515625" style="0" customWidth="1" outlineLevel="1"/>
    <col min="44" max="44" width="5.8515625" style="0" customWidth="1" outlineLevel="1"/>
    <col min="45" max="45" width="6.7109375" style="0" customWidth="1" outlineLevel="1"/>
    <col min="46" max="46" width="6.8515625" style="0" customWidth="1" outlineLevel="1"/>
    <col min="47" max="60" width="11.57421875" style="0" customWidth="1" outlineLevel="1"/>
  </cols>
  <sheetData>
    <row r="1" ht="20.25">
      <c r="A1" s="3" t="s">
        <v>0</v>
      </c>
    </row>
    <row r="2" spans="1:46" s="2" customFormat="1" ht="20.25">
      <c r="A2" s="3" t="s">
        <v>1</v>
      </c>
      <c r="B2" s="1"/>
      <c r="C2" s="1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43</v>
      </c>
      <c r="AT2" s="1">
        <v>42</v>
      </c>
    </row>
    <row r="4" spans="1:49" s="4" customFormat="1" ht="16.5">
      <c r="A4" s="5" t="s">
        <v>75</v>
      </c>
      <c r="B4" s="6" t="s">
        <v>2</v>
      </c>
      <c r="C4" s="14" t="s">
        <v>76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77</v>
      </c>
      <c r="L4" s="8" t="s">
        <v>80</v>
      </c>
      <c r="M4" s="8" t="s">
        <v>81</v>
      </c>
      <c r="N4" s="8" t="s">
        <v>86</v>
      </c>
      <c r="O4" s="8" t="s">
        <v>87</v>
      </c>
      <c r="P4" s="8" t="s">
        <v>88</v>
      </c>
      <c r="Q4" s="8" t="s">
        <v>89</v>
      </c>
      <c r="R4" s="8" t="s">
        <v>90</v>
      </c>
      <c r="S4" s="8" t="s">
        <v>91</v>
      </c>
      <c r="T4" s="8" t="s">
        <v>92</v>
      </c>
      <c r="U4" s="13" t="s">
        <v>96</v>
      </c>
      <c r="V4" s="8" t="s">
        <v>97</v>
      </c>
      <c r="W4" s="8" t="s">
        <v>98</v>
      </c>
      <c r="X4" s="8" t="s">
        <v>150</v>
      </c>
      <c r="Y4" s="8" t="s">
        <v>152</v>
      </c>
      <c r="Z4" s="8" t="s">
        <v>153</v>
      </c>
      <c r="AA4" s="8" t="s">
        <v>154</v>
      </c>
      <c r="AB4" s="8" t="s">
        <v>189</v>
      </c>
      <c r="AC4" s="8" t="s">
        <v>190</v>
      </c>
      <c r="AD4" s="8" t="s">
        <v>191</v>
      </c>
      <c r="AE4" s="8" t="s">
        <v>192</v>
      </c>
      <c r="AF4" s="8" t="s">
        <v>193</v>
      </c>
      <c r="AG4" s="8" t="s">
        <v>194</v>
      </c>
      <c r="AH4" s="8" t="s">
        <v>195</v>
      </c>
      <c r="AI4" s="8" t="s">
        <v>199</v>
      </c>
      <c r="AJ4" s="8" t="s">
        <v>200</v>
      </c>
      <c r="AK4" s="8" t="s">
        <v>201</v>
      </c>
      <c r="AL4" s="8" t="s">
        <v>220</v>
      </c>
      <c r="AM4" s="8" t="s">
        <v>221</v>
      </c>
      <c r="AN4" s="8" t="s">
        <v>222</v>
      </c>
      <c r="AO4" s="8" t="s">
        <v>223</v>
      </c>
      <c r="AP4" s="8" t="s">
        <v>224</v>
      </c>
      <c r="AQ4" s="8" t="s">
        <v>225</v>
      </c>
      <c r="AR4" s="8" t="s">
        <v>226</v>
      </c>
      <c r="AS4" s="8" t="s">
        <v>227</v>
      </c>
      <c r="AT4" s="8" t="s">
        <v>228</v>
      </c>
      <c r="AU4" s="8"/>
      <c r="AV4" s="8"/>
      <c r="AW4" s="8"/>
    </row>
    <row r="5" spans="1:49" ht="15.75" outlineLevel="1">
      <c r="A5" s="9">
        <v>1</v>
      </c>
      <c r="B5" s="6" t="s">
        <v>12</v>
      </c>
      <c r="C5" s="14">
        <f>SUM(D5:BH5)-11-15-10-15-15-15-16-17-16-18-16-13-18-8-1</f>
        <v>687</v>
      </c>
      <c r="D5" s="11">
        <v>19</v>
      </c>
      <c r="E5" s="11">
        <v>28</v>
      </c>
      <c r="F5" s="17">
        <v>15</v>
      </c>
      <c r="G5" s="17">
        <v>18</v>
      </c>
      <c r="H5" s="11">
        <v>25</v>
      </c>
      <c r="I5" s="17">
        <v>16</v>
      </c>
      <c r="J5" s="11">
        <v>20</v>
      </c>
      <c r="K5" s="17">
        <v>15</v>
      </c>
      <c r="L5" s="12">
        <v>25</v>
      </c>
      <c r="M5" s="12">
        <v>31</v>
      </c>
      <c r="N5" s="17">
        <v>15</v>
      </c>
      <c r="O5" s="12">
        <v>24</v>
      </c>
      <c r="P5" s="12">
        <v>24</v>
      </c>
      <c r="Q5" s="12">
        <v>25</v>
      </c>
      <c r="R5" s="12">
        <v>20</v>
      </c>
      <c r="S5" s="17">
        <v>15</v>
      </c>
      <c r="T5" s="16">
        <v>18</v>
      </c>
      <c r="U5" s="16">
        <v>11</v>
      </c>
      <c r="V5" s="12">
        <v>30</v>
      </c>
      <c r="W5" s="12">
        <v>18</v>
      </c>
      <c r="X5" s="12">
        <v>23</v>
      </c>
      <c r="Y5" s="12">
        <v>29</v>
      </c>
      <c r="Z5" s="12">
        <v>20</v>
      </c>
      <c r="AA5" s="12">
        <v>34</v>
      </c>
      <c r="AB5" s="12">
        <v>25</v>
      </c>
      <c r="AC5" s="12">
        <v>23</v>
      </c>
      <c r="AD5" s="12">
        <v>25</v>
      </c>
      <c r="AE5" s="17">
        <v>17</v>
      </c>
      <c r="AF5" s="12">
        <v>26</v>
      </c>
      <c r="AG5" s="17">
        <v>10</v>
      </c>
      <c r="AH5" s="12">
        <v>28</v>
      </c>
      <c r="AI5" s="12">
        <v>41</v>
      </c>
      <c r="AJ5" s="12">
        <v>21</v>
      </c>
      <c r="AK5" s="12">
        <v>28</v>
      </c>
      <c r="AL5" s="12">
        <v>23</v>
      </c>
      <c r="AM5" s="17">
        <v>16</v>
      </c>
      <c r="AN5" s="17"/>
      <c r="AO5" s="12">
        <v>27</v>
      </c>
      <c r="AP5" s="17">
        <v>16</v>
      </c>
      <c r="AQ5" s="17">
        <v>13</v>
      </c>
      <c r="AR5" s="18">
        <v>25</v>
      </c>
      <c r="AS5" s="17">
        <v>8</v>
      </c>
      <c r="AT5" s="17">
        <v>1</v>
      </c>
      <c r="AU5" s="11"/>
      <c r="AV5" s="11"/>
      <c r="AW5" s="11"/>
    </row>
    <row r="6" spans="1:49" ht="15.75" outlineLevel="1">
      <c r="A6" s="9">
        <v>2</v>
      </c>
      <c r="B6" s="6" t="s">
        <v>13</v>
      </c>
      <c r="C6" s="14">
        <f>SUM(D6:BH6)-11-15-15-14-16-16-17-16-13-18-8-1</f>
        <v>681</v>
      </c>
      <c r="D6" s="11">
        <v>19</v>
      </c>
      <c r="E6" s="11">
        <v>28</v>
      </c>
      <c r="F6" s="17">
        <v>15</v>
      </c>
      <c r="G6" s="17">
        <v>18</v>
      </c>
      <c r="H6" s="11">
        <v>25</v>
      </c>
      <c r="I6" s="17">
        <v>16</v>
      </c>
      <c r="J6" s="11">
        <v>20</v>
      </c>
      <c r="K6" s="17"/>
      <c r="L6" s="12">
        <v>25</v>
      </c>
      <c r="M6" s="12">
        <v>31</v>
      </c>
      <c r="N6" s="17">
        <v>15</v>
      </c>
      <c r="O6" s="12">
        <v>24</v>
      </c>
      <c r="P6" s="12">
        <v>24</v>
      </c>
      <c r="Q6" s="12">
        <v>25</v>
      </c>
      <c r="R6" s="12">
        <v>20</v>
      </c>
      <c r="S6" s="17">
        <v>15</v>
      </c>
      <c r="T6" s="18">
        <v>18</v>
      </c>
      <c r="U6" s="17">
        <v>11</v>
      </c>
      <c r="V6" s="12">
        <v>30</v>
      </c>
      <c r="W6" s="12">
        <v>18</v>
      </c>
      <c r="X6" s="12">
        <v>23</v>
      </c>
      <c r="Y6" s="12">
        <v>29</v>
      </c>
      <c r="Z6" s="12">
        <v>20</v>
      </c>
      <c r="AA6" s="12">
        <v>34</v>
      </c>
      <c r="AB6" s="17"/>
      <c r="AC6" s="12">
        <v>23</v>
      </c>
      <c r="AD6" s="12">
        <v>25</v>
      </c>
      <c r="AE6" s="17">
        <v>17</v>
      </c>
      <c r="AF6" s="12">
        <v>26</v>
      </c>
      <c r="AG6" s="17"/>
      <c r="AH6" s="12">
        <v>28</v>
      </c>
      <c r="AI6" s="12">
        <v>41</v>
      </c>
      <c r="AJ6" s="12">
        <v>21</v>
      </c>
      <c r="AK6" s="12">
        <v>28</v>
      </c>
      <c r="AL6" s="12">
        <v>23</v>
      </c>
      <c r="AM6" s="17">
        <v>16</v>
      </c>
      <c r="AN6" s="17"/>
      <c r="AO6" s="12">
        <v>27</v>
      </c>
      <c r="AP6" s="17">
        <v>16</v>
      </c>
      <c r="AQ6" s="17">
        <v>13</v>
      </c>
      <c r="AR6" s="18">
        <v>25</v>
      </c>
      <c r="AS6" s="17">
        <v>8</v>
      </c>
      <c r="AT6" s="17">
        <v>1</v>
      </c>
      <c r="AU6" s="11"/>
      <c r="AV6" s="11"/>
      <c r="AW6" s="11"/>
    </row>
    <row r="7" spans="1:49" ht="15.75" outlineLevel="1">
      <c r="A7" s="9">
        <v>3</v>
      </c>
      <c r="B7" s="6" t="s">
        <v>10</v>
      </c>
      <c r="C7" s="14">
        <f>SUM(D7:BH7)-6-7-9-9-9-11-11-4-12-12-12-14-10-11</f>
        <v>580</v>
      </c>
      <c r="D7" s="11">
        <v>24</v>
      </c>
      <c r="E7" s="11">
        <v>15</v>
      </c>
      <c r="F7" s="11">
        <v>25</v>
      </c>
      <c r="G7" s="17">
        <v>12</v>
      </c>
      <c r="H7" s="11">
        <v>28</v>
      </c>
      <c r="I7" s="11">
        <v>27</v>
      </c>
      <c r="J7" s="11">
        <v>22</v>
      </c>
      <c r="K7" s="12">
        <v>26</v>
      </c>
      <c r="L7" s="12">
        <v>14</v>
      </c>
      <c r="M7" s="12">
        <v>20</v>
      </c>
      <c r="N7" s="17">
        <v>7</v>
      </c>
      <c r="O7" s="17">
        <v>6</v>
      </c>
      <c r="P7" s="17">
        <v>12</v>
      </c>
      <c r="Q7" s="12">
        <v>17</v>
      </c>
      <c r="R7" s="12">
        <v>18</v>
      </c>
      <c r="S7" s="17">
        <v>14</v>
      </c>
      <c r="T7" s="12">
        <v>16</v>
      </c>
      <c r="U7" s="12">
        <v>24</v>
      </c>
      <c r="V7" s="12">
        <v>37</v>
      </c>
      <c r="W7" s="17">
        <v>9</v>
      </c>
      <c r="X7" s="17">
        <v>9</v>
      </c>
      <c r="Y7" s="12">
        <v>17</v>
      </c>
      <c r="Z7" s="17"/>
      <c r="AA7" s="17"/>
      <c r="AB7" s="17">
        <v>9</v>
      </c>
      <c r="AC7" s="17">
        <v>11</v>
      </c>
      <c r="AD7" s="12">
        <v>22</v>
      </c>
      <c r="AE7" s="12">
        <v>15</v>
      </c>
      <c r="AF7" s="12">
        <v>20</v>
      </c>
      <c r="AG7" s="12">
        <v>23</v>
      </c>
      <c r="AH7" s="12">
        <v>25</v>
      </c>
      <c r="AI7" s="17">
        <v>11</v>
      </c>
      <c r="AJ7" s="12">
        <v>26</v>
      </c>
      <c r="AK7" s="12">
        <v>15</v>
      </c>
      <c r="AL7" s="12">
        <v>15</v>
      </c>
      <c r="AM7" s="12">
        <v>26</v>
      </c>
      <c r="AN7" s="17">
        <v>4</v>
      </c>
      <c r="AO7" s="17">
        <v>12</v>
      </c>
      <c r="AP7" s="12">
        <v>26</v>
      </c>
      <c r="AQ7" s="12">
        <v>21</v>
      </c>
      <c r="AR7" s="12">
        <v>16</v>
      </c>
      <c r="AS7" s="17">
        <v>10</v>
      </c>
      <c r="AT7" s="17">
        <v>11</v>
      </c>
      <c r="AU7" s="11"/>
      <c r="AV7" s="11"/>
      <c r="AW7" s="11"/>
    </row>
    <row r="8" spans="1:49" ht="15.75" outlineLevel="1">
      <c r="A8" s="9">
        <v>4</v>
      </c>
      <c r="B8" s="6" t="s">
        <v>16</v>
      </c>
      <c r="C8" s="14">
        <f>SUM(D8:BH8)-4-5-8-10-10-10-12-13-13-13-9-14-15-15</f>
        <v>561</v>
      </c>
      <c r="D8" s="11">
        <v>21</v>
      </c>
      <c r="E8" s="17">
        <v>12</v>
      </c>
      <c r="F8" s="17">
        <v>14</v>
      </c>
      <c r="G8" s="11">
        <v>21</v>
      </c>
      <c r="H8" s="11">
        <v>22</v>
      </c>
      <c r="I8" s="17">
        <v>15</v>
      </c>
      <c r="J8" s="11">
        <v>18</v>
      </c>
      <c r="K8" s="12">
        <v>23</v>
      </c>
      <c r="L8" s="17">
        <v>5</v>
      </c>
      <c r="M8" s="12">
        <v>19</v>
      </c>
      <c r="N8" s="12">
        <v>22</v>
      </c>
      <c r="O8" s="17">
        <v>13</v>
      </c>
      <c r="P8" s="17">
        <v>10</v>
      </c>
      <c r="Q8" s="12">
        <v>22</v>
      </c>
      <c r="R8" s="17">
        <v>15</v>
      </c>
      <c r="S8" s="17">
        <v>13</v>
      </c>
      <c r="T8" s="17">
        <v>4</v>
      </c>
      <c r="U8" s="12">
        <v>15</v>
      </c>
      <c r="V8" s="12">
        <v>23</v>
      </c>
      <c r="W8" s="17">
        <v>8</v>
      </c>
      <c r="X8" s="17">
        <v>10</v>
      </c>
      <c r="Y8" s="12">
        <v>23</v>
      </c>
      <c r="Z8" s="12">
        <v>23</v>
      </c>
      <c r="AA8" s="12">
        <v>22</v>
      </c>
      <c r="AB8" s="17">
        <v>10</v>
      </c>
      <c r="AC8" s="17">
        <v>13</v>
      </c>
      <c r="AD8" s="12">
        <v>15</v>
      </c>
      <c r="AE8" s="12">
        <v>23</v>
      </c>
      <c r="AF8" s="12">
        <v>15</v>
      </c>
      <c r="AG8" s="12">
        <v>17</v>
      </c>
      <c r="AH8" s="12">
        <v>22</v>
      </c>
      <c r="AI8" s="12">
        <v>23</v>
      </c>
      <c r="AJ8" s="12">
        <v>29</v>
      </c>
      <c r="AK8" s="12">
        <v>25</v>
      </c>
      <c r="AL8" s="12">
        <v>17</v>
      </c>
      <c r="AM8" s="12">
        <v>20</v>
      </c>
      <c r="AN8" s="17"/>
      <c r="AO8" s="12">
        <v>24</v>
      </c>
      <c r="AP8" s="17">
        <v>9</v>
      </c>
      <c r="AQ8" s="12">
        <v>24</v>
      </c>
      <c r="AR8" s="18">
        <v>17</v>
      </c>
      <c r="AS8" s="17"/>
      <c r="AT8" s="11">
        <v>16</v>
      </c>
      <c r="AU8" s="11"/>
      <c r="AV8" s="11"/>
      <c r="AW8" s="11"/>
    </row>
    <row r="9" spans="1:49" ht="15.75" outlineLevel="1">
      <c r="A9" s="9">
        <v>5</v>
      </c>
      <c r="B9" s="6" t="s">
        <v>17</v>
      </c>
      <c r="C9" s="14">
        <f>SUM(D9:BH9)-4-5-8-10-10-10-12-9-13-13-14</f>
        <v>550</v>
      </c>
      <c r="D9" s="11">
        <v>21</v>
      </c>
      <c r="E9" s="17">
        <v>12</v>
      </c>
      <c r="F9" s="17">
        <v>14</v>
      </c>
      <c r="G9" s="11">
        <v>21</v>
      </c>
      <c r="H9" s="17"/>
      <c r="I9" s="11">
        <v>15</v>
      </c>
      <c r="J9" s="11">
        <v>18</v>
      </c>
      <c r="K9" s="12">
        <v>23</v>
      </c>
      <c r="L9" s="17">
        <v>5</v>
      </c>
      <c r="M9" s="12">
        <v>19</v>
      </c>
      <c r="N9" s="12">
        <v>22</v>
      </c>
      <c r="O9" s="17">
        <v>13</v>
      </c>
      <c r="P9" s="17">
        <v>10</v>
      </c>
      <c r="Q9" s="12">
        <v>22</v>
      </c>
      <c r="R9" s="12">
        <v>15</v>
      </c>
      <c r="S9" s="17">
        <v>13</v>
      </c>
      <c r="T9" s="17">
        <v>4</v>
      </c>
      <c r="U9" s="17"/>
      <c r="V9" s="12">
        <v>23</v>
      </c>
      <c r="W9" s="17">
        <v>8</v>
      </c>
      <c r="X9" s="17">
        <v>10</v>
      </c>
      <c r="Y9" s="12">
        <v>23</v>
      </c>
      <c r="Z9" s="12">
        <v>23</v>
      </c>
      <c r="AA9" s="12">
        <v>22</v>
      </c>
      <c r="AB9" s="17">
        <v>10</v>
      </c>
      <c r="AC9" s="12">
        <v>13</v>
      </c>
      <c r="AD9" s="12">
        <v>15</v>
      </c>
      <c r="AE9" s="12">
        <v>23</v>
      </c>
      <c r="AF9" s="12">
        <v>15</v>
      </c>
      <c r="AG9" s="17"/>
      <c r="AH9" s="12">
        <v>22</v>
      </c>
      <c r="AI9" s="12">
        <v>23</v>
      </c>
      <c r="AJ9" s="12">
        <v>29</v>
      </c>
      <c r="AK9" s="12">
        <v>25</v>
      </c>
      <c r="AL9" s="12">
        <v>17</v>
      </c>
      <c r="AM9" s="12">
        <v>20</v>
      </c>
      <c r="AN9" s="17"/>
      <c r="AO9" s="12">
        <v>24</v>
      </c>
      <c r="AP9" s="17">
        <v>9</v>
      </c>
      <c r="AQ9" s="12">
        <v>24</v>
      </c>
      <c r="AR9" s="18">
        <v>17</v>
      </c>
      <c r="AS9" s="17"/>
      <c r="AT9" s="11">
        <v>16</v>
      </c>
      <c r="AU9" s="11"/>
      <c r="AV9" s="11"/>
      <c r="AW9" s="11"/>
    </row>
    <row r="10" spans="1:49" ht="15.75" outlineLevel="1">
      <c r="A10" s="9">
        <v>6</v>
      </c>
      <c r="B10" s="6" t="s">
        <v>28</v>
      </c>
      <c r="C10" s="14">
        <f>SUM(D10:BH10)-1-3-3-4</f>
        <v>549</v>
      </c>
      <c r="D10" s="17"/>
      <c r="E10" s="11">
        <v>22</v>
      </c>
      <c r="F10" s="17"/>
      <c r="G10" s="17"/>
      <c r="H10" s="17">
        <v>1</v>
      </c>
      <c r="I10" s="11">
        <v>30</v>
      </c>
      <c r="J10" s="11">
        <v>19</v>
      </c>
      <c r="K10" s="17"/>
      <c r="L10" s="12">
        <v>28</v>
      </c>
      <c r="M10" s="12">
        <v>22</v>
      </c>
      <c r="N10" s="12">
        <v>18</v>
      </c>
      <c r="O10" s="17"/>
      <c r="P10" s="12">
        <v>21</v>
      </c>
      <c r="Q10" s="17"/>
      <c r="R10" s="17"/>
      <c r="S10" s="17">
        <v>3</v>
      </c>
      <c r="T10" s="17"/>
      <c r="U10" s="12">
        <v>19</v>
      </c>
      <c r="V10" s="11">
        <v>28</v>
      </c>
      <c r="W10" s="12">
        <v>23</v>
      </c>
      <c r="X10" s="12">
        <v>29</v>
      </c>
      <c r="Y10" s="12">
        <v>15</v>
      </c>
      <c r="Z10" s="12">
        <v>14</v>
      </c>
      <c r="AA10" s="12">
        <v>52</v>
      </c>
      <c r="AB10" s="12">
        <v>15</v>
      </c>
      <c r="AC10" s="17">
        <v>4</v>
      </c>
      <c r="AD10" s="12">
        <v>17</v>
      </c>
      <c r="AE10" s="17"/>
      <c r="AF10" s="17"/>
      <c r="AG10" s="17"/>
      <c r="AH10" s="11">
        <v>20</v>
      </c>
      <c r="AI10" s="11">
        <v>17</v>
      </c>
      <c r="AJ10" s="12">
        <v>19</v>
      </c>
      <c r="AK10" s="12">
        <v>11</v>
      </c>
      <c r="AL10" s="17"/>
      <c r="AM10" s="12">
        <v>7</v>
      </c>
      <c r="AN10" s="12">
        <v>20</v>
      </c>
      <c r="AO10" s="12">
        <v>16</v>
      </c>
      <c r="AP10" s="12">
        <v>23</v>
      </c>
      <c r="AQ10" s="12">
        <v>14</v>
      </c>
      <c r="AR10" s="17">
        <v>3</v>
      </c>
      <c r="AS10" s="12">
        <v>15</v>
      </c>
      <c r="AT10" s="12">
        <v>15</v>
      </c>
      <c r="AU10" s="11"/>
      <c r="AV10" s="11"/>
      <c r="AW10" s="11"/>
    </row>
    <row r="11" spans="1:49" ht="15.75" outlineLevel="1">
      <c r="A11" s="9">
        <v>7</v>
      </c>
      <c r="B11" s="6" t="s">
        <v>11</v>
      </c>
      <c r="C11" s="14">
        <f>SUM(D11:BH11)-6-7-9-4-9-11-11</f>
        <v>541</v>
      </c>
      <c r="D11" s="11">
        <v>24</v>
      </c>
      <c r="E11" s="11">
        <v>15</v>
      </c>
      <c r="F11" s="11">
        <v>25</v>
      </c>
      <c r="G11" s="11">
        <v>12</v>
      </c>
      <c r="H11" s="11">
        <v>28</v>
      </c>
      <c r="I11" s="11">
        <v>27</v>
      </c>
      <c r="J11" s="11">
        <v>22</v>
      </c>
      <c r="K11" s="12">
        <v>26</v>
      </c>
      <c r="L11" s="12">
        <v>14</v>
      </c>
      <c r="M11" s="12">
        <v>20</v>
      </c>
      <c r="N11" s="17">
        <v>7</v>
      </c>
      <c r="O11" s="17">
        <v>6</v>
      </c>
      <c r="P11" s="12">
        <v>12</v>
      </c>
      <c r="Q11" s="12">
        <v>17</v>
      </c>
      <c r="R11" s="12">
        <v>18</v>
      </c>
      <c r="S11" s="17"/>
      <c r="T11" s="12">
        <v>16</v>
      </c>
      <c r="U11" s="12">
        <v>24</v>
      </c>
      <c r="V11" s="12">
        <v>37</v>
      </c>
      <c r="W11" s="17">
        <v>9</v>
      </c>
      <c r="X11" s="17">
        <v>9</v>
      </c>
      <c r="Y11" s="12">
        <v>21</v>
      </c>
      <c r="Z11" s="17"/>
      <c r="AA11" s="12">
        <v>49</v>
      </c>
      <c r="AB11" s="12">
        <v>14</v>
      </c>
      <c r="AC11" s="17"/>
      <c r="AD11" s="17">
        <v>11</v>
      </c>
      <c r="AE11" s="12">
        <v>14</v>
      </c>
      <c r="AF11" s="17">
        <v>11</v>
      </c>
      <c r="AG11" s="17"/>
      <c r="AH11" s="17"/>
      <c r="AI11" s="12">
        <v>14</v>
      </c>
      <c r="AJ11" s="12">
        <v>11</v>
      </c>
      <c r="AK11" s="17"/>
      <c r="AL11" s="11">
        <v>12</v>
      </c>
      <c r="AM11" s="12">
        <v>26</v>
      </c>
      <c r="AN11" s="17">
        <v>4</v>
      </c>
      <c r="AO11" s="12">
        <v>19</v>
      </c>
      <c r="AP11" s="17"/>
      <c r="AQ11" s="17"/>
      <c r="AR11" s="17"/>
      <c r="AS11" s="11">
        <v>13</v>
      </c>
      <c r="AT11" s="11">
        <v>11</v>
      </c>
      <c r="AU11" s="11"/>
      <c r="AV11" s="11"/>
      <c r="AW11" s="11"/>
    </row>
    <row r="12" spans="1:49" ht="15.75" outlineLevel="1">
      <c r="A12" s="9">
        <v>8</v>
      </c>
      <c r="B12" s="6" t="s">
        <v>21</v>
      </c>
      <c r="C12" s="14">
        <f>SUM(D12:BH12)-3-3</f>
        <v>536</v>
      </c>
      <c r="D12" s="17"/>
      <c r="E12" s="11">
        <v>22</v>
      </c>
      <c r="F12" s="17"/>
      <c r="G12" s="17"/>
      <c r="H12" s="11">
        <v>22</v>
      </c>
      <c r="I12" s="11">
        <v>30</v>
      </c>
      <c r="J12" s="11">
        <v>19</v>
      </c>
      <c r="K12" s="17"/>
      <c r="L12" s="12">
        <v>28</v>
      </c>
      <c r="M12" s="12">
        <v>22</v>
      </c>
      <c r="N12" s="12">
        <v>18</v>
      </c>
      <c r="O12" s="17"/>
      <c r="P12" s="12">
        <v>21</v>
      </c>
      <c r="Q12" s="17"/>
      <c r="R12" s="17"/>
      <c r="S12" s="17">
        <v>3</v>
      </c>
      <c r="T12" s="17"/>
      <c r="U12" s="12">
        <v>19</v>
      </c>
      <c r="V12" s="11">
        <v>28</v>
      </c>
      <c r="W12" s="17"/>
      <c r="X12" s="17"/>
      <c r="Y12" s="11">
        <v>15</v>
      </c>
      <c r="Z12" s="12">
        <v>14</v>
      </c>
      <c r="AA12" s="12">
        <v>52</v>
      </c>
      <c r="AB12" s="12">
        <v>15</v>
      </c>
      <c r="AC12" s="17"/>
      <c r="AD12" s="12">
        <v>17</v>
      </c>
      <c r="AE12" s="17"/>
      <c r="AF12" s="17"/>
      <c r="AG12" s="11">
        <v>17</v>
      </c>
      <c r="AH12" s="12">
        <v>20</v>
      </c>
      <c r="AI12" s="12">
        <v>17</v>
      </c>
      <c r="AJ12" s="12">
        <v>19</v>
      </c>
      <c r="AK12" s="12">
        <v>11</v>
      </c>
      <c r="AL12" s="17"/>
      <c r="AM12" s="12">
        <v>7</v>
      </c>
      <c r="AN12" s="12">
        <v>20</v>
      </c>
      <c r="AO12" s="12">
        <v>16</v>
      </c>
      <c r="AP12" s="12">
        <v>23</v>
      </c>
      <c r="AQ12" s="12">
        <v>14</v>
      </c>
      <c r="AR12" s="17">
        <v>3</v>
      </c>
      <c r="AS12" s="12">
        <v>15</v>
      </c>
      <c r="AT12" s="12">
        <v>15</v>
      </c>
      <c r="AU12" s="11"/>
      <c r="AV12" s="11"/>
      <c r="AW12" s="11"/>
    </row>
    <row r="13" spans="1:49" ht="15.75" outlineLevel="1">
      <c r="A13" s="9">
        <v>9</v>
      </c>
      <c r="B13" s="6" t="s">
        <v>14</v>
      </c>
      <c r="C13" s="14">
        <f>SUM(D13:BH13)-8-8-9-11-10</f>
        <v>517</v>
      </c>
      <c r="D13" s="11">
        <v>27</v>
      </c>
      <c r="E13" s="11">
        <v>25</v>
      </c>
      <c r="F13" s="11">
        <v>16</v>
      </c>
      <c r="G13" s="17">
        <v>11</v>
      </c>
      <c r="H13" s="11">
        <v>14</v>
      </c>
      <c r="I13" s="11">
        <v>20</v>
      </c>
      <c r="J13" s="11">
        <v>12</v>
      </c>
      <c r="K13" s="12">
        <v>12</v>
      </c>
      <c r="L13" s="12">
        <v>20</v>
      </c>
      <c r="M13" s="17">
        <v>8</v>
      </c>
      <c r="N13" s="17">
        <v>8</v>
      </c>
      <c r="O13" s="17"/>
      <c r="P13" s="17"/>
      <c r="Q13" s="17"/>
      <c r="R13" s="17"/>
      <c r="S13" s="17"/>
      <c r="T13" s="17"/>
      <c r="U13" s="11">
        <v>15</v>
      </c>
      <c r="V13" s="17"/>
      <c r="W13" s="12">
        <v>23</v>
      </c>
      <c r="X13" s="12">
        <v>29</v>
      </c>
      <c r="Y13" s="12">
        <v>17</v>
      </c>
      <c r="Z13" s="17"/>
      <c r="AA13" s="12">
        <v>29</v>
      </c>
      <c r="AB13" s="17">
        <v>9</v>
      </c>
      <c r="AC13" s="12">
        <v>11</v>
      </c>
      <c r="AD13" s="12">
        <v>22</v>
      </c>
      <c r="AE13" s="12">
        <v>15</v>
      </c>
      <c r="AF13" s="12">
        <v>20</v>
      </c>
      <c r="AG13" s="12">
        <v>23</v>
      </c>
      <c r="AH13" s="12">
        <v>25</v>
      </c>
      <c r="AI13" s="12">
        <v>11</v>
      </c>
      <c r="AJ13" s="12">
        <v>26</v>
      </c>
      <c r="AK13" s="12">
        <v>15</v>
      </c>
      <c r="AL13" s="12">
        <v>15</v>
      </c>
      <c r="AM13" s="17"/>
      <c r="AN13" s="17"/>
      <c r="AO13" s="12">
        <v>12</v>
      </c>
      <c r="AP13" s="12">
        <v>26</v>
      </c>
      <c r="AQ13" s="12">
        <v>21</v>
      </c>
      <c r="AR13" s="12">
        <v>16</v>
      </c>
      <c r="AS13" s="17">
        <v>10</v>
      </c>
      <c r="AT13" s="17"/>
      <c r="AU13" s="11"/>
      <c r="AV13" s="11"/>
      <c r="AW13" s="11"/>
    </row>
    <row r="14" spans="1:49" ht="15.75" outlineLevel="1">
      <c r="A14" s="9">
        <v>10</v>
      </c>
      <c r="B14" s="6" t="s">
        <v>19</v>
      </c>
      <c r="C14" s="14">
        <f>SUM(D14:BH14)-1-3-7-5-7-7-8-8-8-9-9-9-9-9-9</f>
        <v>499</v>
      </c>
      <c r="D14" s="17">
        <v>9</v>
      </c>
      <c r="E14" s="11">
        <v>16</v>
      </c>
      <c r="F14" s="11">
        <v>19</v>
      </c>
      <c r="G14" s="11">
        <v>10</v>
      </c>
      <c r="H14" s="11">
        <v>20</v>
      </c>
      <c r="I14" s="11">
        <v>11</v>
      </c>
      <c r="J14" s="17">
        <v>9</v>
      </c>
      <c r="K14" s="12">
        <v>16</v>
      </c>
      <c r="L14" s="12">
        <v>16</v>
      </c>
      <c r="M14" s="17">
        <v>9</v>
      </c>
      <c r="N14" s="12">
        <v>20</v>
      </c>
      <c r="O14" s="17">
        <v>1</v>
      </c>
      <c r="P14" s="12">
        <v>18</v>
      </c>
      <c r="Q14" s="12">
        <v>13</v>
      </c>
      <c r="R14" s="17">
        <v>9</v>
      </c>
      <c r="S14" s="12">
        <v>10</v>
      </c>
      <c r="T14" s="12">
        <v>13</v>
      </c>
      <c r="U14" s="12">
        <v>21</v>
      </c>
      <c r="V14" s="12">
        <v>34</v>
      </c>
      <c r="W14" s="12">
        <v>12</v>
      </c>
      <c r="X14" s="12">
        <v>26</v>
      </c>
      <c r="Y14" s="17">
        <v>3</v>
      </c>
      <c r="Z14" s="17">
        <v>9</v>
      </c>
      <c r="AA14" s="12">
        <v>43</v>
      </c>
      <c r="AB14" s="17">
        <v>7</v>
      </c>
      <c r="AC14" s="17"/>
      <c r="AD14" s="17">
        <v>7</v>
      </c>
      <c r="AE14" s="17">
        <v>8</v>
      </c>
      <c r="AF14" s="17">
        <v>8</v>
      </c>
      <c r="AG14" s="17">
        <v>9</v>
      </c>
      <c r="AH14" s="17">
        <v>7</v>
      </c>
      <c r="AI14" s="12">
        <v>48</v>
      </c>
      <c r="AJ14" s="17">
        <v>5</v>
      </c>
      <c r="AK14" s="12">
        <v>13</v>
      </c>
      <c r="AL14" s="17">
        <v>8</v>
      </c>
      <c r="AM14" s="12">
        <v>15</v>
      </c>
      <c r="AN14" s="18">
        <v>12</v>
      </c>
      <c r="AO14" s="11">
        <v>18</v>
      </c>
      <c r="AP14" s="12">
        <v>12</v>
      </c>
      <c r="AQ14" s="12">
        <v>18</v>
      </c>
      <c r="AR14" s="12">
        <v>10</v>
      </c>
      <c r="AS14" s="12">
        <v>11</v>
      </c>
      <c r="AT14" s="12">
        <v>24</v>
      </c>
      <c r="AU14" s="11"/>
      <c r="AV14" s="11"/>
      <c r="AW14" s="11"/>
    </row>
    <row r="15" spans="1:49" ht="15.75" outlineLevel="1">
      <c r="A15" s="9">
        <v>11</v>
      </c>
      <c r="B15" s="6" t="s">
        <v>23</v>
      </c>
      <c r="C15" s="14">
        <f>SUM(D15:BH15)-3-5-6-6-9-9-9-10-10-6-8-11-11</f>
        <v>475</v>
      </c>
      <c r="D15" s="17">
        <v>10</v>
      </c>
      <c r="E15" s="17">
        <v>9</v>
      </c>
      <c r="F15" s="11">
        <v>17</v>
      </c>
      <c r="G15" s="17"/>
      <c r="H15" s="11">
        <v>16</v>
      </c>
      <c r="I15" s="11">
        <v>21</v>
      </c>
      <c r="J15" s="11">
        <v>15</v>
      </c>
      <c r="K15" s="12">
        <v>15</v>
      </c>
      <c r="L15" s="17">
        <v>9</v>
      </c>
      <c r="M15" s="17">
        <v>11</v>
      </c>
      <c r="N15" s="12">
        <v>12</v>
      </c>
      <c r="O15" s="17">
        <v>9</v>
      </c>
      <c r="P15" s="17">
        <v>11</v>
      </c>
      <c r="Q15" s="17">
        <v>10</v>
      </c>
      <c r="R15" s="17">
        <v>5</v>
      </c>
      <c r="S15" s="12">
        <v>25</v>
      </c>
      <c r="T15" s="12">
        <v>24</v>
      </c>
      <c r="U15" s="12">
        <v>17</v>
      </c>
      <c r="V15" s="17"/>
      <c r="W15" s="12">
        <v>26</v>
      </c>
      <c r="X15" s="12">
        <v>20</v>
      </c>
      <c r="Y15" s="12">
        <v>21</v>
      </c>
      <c r="Z15" s="12">
        <v>12</v>
      </c>
      <c r="AA15" s="12">
        <v>49</v>
      </c>
      <c r="AB15" s="12">
        <v>25</v>
      </c>
      <c r="AC15" s="17">
        <v>6</v>
      </c>
      <c r="AD15" s="12">
        <v>12</v>
      </c>
      <c r="AE15" s="17">
        <v>3</v>
      </c>
      <c r="AF15" s="12">
        <v>11</v>
      </c>
      <c r="AG15" s="12">
        <v>11</v>
      </c>
      <c r="AH15" s="17">
        <v>6</v>
      </c>
      <c r="AI15" s="12">
        <v>14</v>
      </c>
      <c r="AJ15" s="12">
        <v>11</v>
      </c>
      <c r="AK15" s="12">
        <v>14</v>
      </c>
      <c r="AL15" s="12">
        <v>12</v>
      </c>
      <c r="AM15" s="12">
        <v>12</v>
      </c>
      <c r="AN15" s="12">
        <v>17</v>
      </c>
      <c r="AO15" s="12">
        <v>19</v>
      </c>
      <c r="AP15" s="17">
        <v>6</v>
      </c>
      <c r="AQ15" s="17">
        <v>8</v>
      </c>
      <c r="AR15" s="12">
        <v>14</v>
      </c>
      <c r="AS15" s="12">
        <v>13</v>
      </c>
      <c r="AT15" s="17"/>
      <c r="AU15" s="11"/>
      <c r="AV15" s="11"/>
      <c r="AW15" s="11"/>
    </row>
    <row r="16" spans="1:49" ht="15.75" outlineLevel="1">
      <c r="A16" s="9">
        <v>12</v>
      </c>
      <c r="B16" s="6" t="s">
        <v>24</v>
      </c>
      <c r="C16" s="14">
        <f>SUM(D16:BH16)-2-5-6-6-7-7-8-8-9-9-6-9-2</f>
        <v>472</v>
      </c>
      <c r="D16" s="11">
        <v>11</v>
      </c>
      <c r="E16" s="17">
        <v>8</v>
      </c>
      <c r="F16" s="11">
        <v>22</v>
      </c>
      <c r="G16" s="11">
        <v>13</v>
      </c>
      <c r="H16" s="11">
        <v>19</v>
      </c>
      <c r="I16" s="11">
        <v>14</v>
      </c>
      <c r="J16" s="17"/>
      <c r="K16" s="12">
        <v>20</v>
      </c>
      <c r="L16" s="12">
        <v>13</v>
      </c>
      <c r="M16" s="12">
        <v>12</v>
      </c>
      <c r="N16" s="12">
        <v>25</v>
      </c>
      <c r="O16" s="17">
        <v>7</v>
      </c>
      <c r="P16" s="17">
        <v>9</v>
      </c>
      <c r="Q16" s="12">
        <v>12</v>
      </c>
      <c r="R16" s="17">
        <v>6</v>
      </c>
      <c r="S16" s="17">
        <v>6</v>
      </c>
      <c r="T16" s="12">
        <v>15</v>
      </c>
      <c r="U16" s="17">
        <v>5</v>
      </c>
      <c r="V16" s="17"/>
      <c r="W16" s="12">
        <v>15</v>
      </c>
      <c r="X16" s="12">
        <v>17</v>
      </c>
      <c r="Y16" s="12">
        <v>11</v>
      </c>
      <c r="Z16" s="17"/>
      <c r="AA16" s="12">
        <v>26</v>
      </c>
      <c r="AB16" s="12">
        <v>22</v>
      </c>
      <c r="AC16" s="12">
        <v>26</v>
      </c>
      <c r="AD16" s="17">
        <v>9</v>
      </c>
      <c r="AE16" s="17">
        <v>2</v>
      </c>
      <c r="AF16" s="12">
        <v>14</v>
      </c>
      <c r="AG16" s="12">
        <v>14</v>
      </c>
      <c r="AH16" s="17">
        <v>9</v>
      </c>
      <c r="AI16" s="12">
        <v>27</v>
      </c>
      <c r="AJ16" s="12">
        <v>23</v>
      </c>
      <c r="AK16" s="12">
        <v>16</v>
      </c>
      <c r="AL16" s="17">
        <v>7</v>
      </c>
      <c r="AM16" s="17">
        <v>8</v>
      </c>
      <c r="AN16" s="12">
        <v>11</v>
      </c>
      <c r="AO16" s="12">
        <v>13</v>
      </c>
      <c r="AP16" s="12">
        <v>20</v>
      </c>
      <c r="AQ16" s="12">
        <v>16</v>
      </c>
      <c r="AR16" s="17">
        <v>6</v>
      </c>
      <c r="AS16" s="12">
        <v>25</v>
      </c>
      <c r="AT16" s="17">
        <v>2</v>
      </c>
      <c r="AU16" s="11"/>
      <c r="AV16" s="11"/>
      <c r="AW16" s="11"/>
    </row>
    <row r="17" spans="1:49" ht="15.75" outlineLevel="1">
      <c r="A17" s="9">
        <v>13</v>
      </c>
      <c r="B17" s="6" t="s">
        <v>31</v>
      </c>
      <c r="C17" s="14">
        <f>SUM(D17:BH17)-1-3-5-5-7-7-7-8-8-8-8-9-9</f>
        <v>471</v>
      </c>
      <c r="D17" s="11">
        <v>16</v>
      </c>
      <c r="E17" s="11">
        <v>14</v>
      </c>
      <c r="F17" s="17"/>
      <c r="G17" s="17">
        <v>8</v>
      </c>
      <c r="H17" s="17">
        <v>5</v>
      </c>
      <c r="I17" s="11">
        <v>12</v>
      </c>
      <c r="J17" s="11">
        <v>16</v>
      </c>
      <c r="K17" s="17"/>
      <c r="L17" s="12">
        <v>10</v>
      </c>
      <c r="M17" s="12">
        <v>14</v>
      </c>
      <c r="N17" s="17">
        <v>9</v>
      </c>
      <c r="O17" s="17">
        <v>1</v>
      </c>
      <c r="P17" s="12">
        <v>18</v>
      </c>
      <c r="Q17" s="12">
        <v>13</v>
      </c>
      <c r="R17" s="17">
        <v>9</v>
      </c>
      <c r="S17" s="12">
        <v>10</v>
      </c>
      <c r="T17" s="12">
        <v>13</v>
      </c>
      <c r="U17" s="12">
        <v>21</v>
      </c>
      <c r="V17" s="12">
        <v>34</v>
      </c>
      <c r="W17" s="12">
        <v>12</v>
      </c>
      <c r="X17" s="12">
        <v>26</v>
      </c>
      <c r="Y17" s="17">
        <v>3</v>
      </c>
      <c r="Z17" s="12">
        <v>9</v>
      </c>
      <c r="AA17" s="12">
        <v>43</v>
      </c>
      <c r="AB17" s="17">
        <v>7</v>
      </c>
      <c r="AC17" s="17"/>
      <c r="AD17" s="17">
        <v>7</v>
      </c>
      <c r="AE17" s="17">
        <v>8</v>
      </c>
      <c r="AF17" s="17">
        <v>8</v>
      </c>
      <c r="AG17" s="12">
        <v>9</v>
      </c>
      <c r="AH17" s="17">
        <v>7</v>
      </c>
      <c r="AI17" s="12">
        <v>48</v>
      </c>
      <c r="AJ17" s="17">
        <v>5</v>
      </c>
      <c r="AK17" s="12">
        <v>13</v>
      </c>
      <c r="AL17" s="17">
        <v>8</v>
      </c>
      <c r="AM17" s="12">
        <v>15</v>
      </c>
      <c r="AN17" s="12">
        <v>12</v>
      </c>
      <c r="AO17" s="12">
        <v>18</v>
      </c>
      <c r="AP17" s="12">
        <v>12</v>
      </c>
      <c r="AQ17" s="12">
        <v>18</v>
      </c>
      <c r="AR17" s="12">
        <v>10</v>
      </c>
      <c r="AS17" s="12">
        <v>11</v>
      </c>
      <c r="AT17" s="12">
        <v>24</v>
      </c>
      <c r="AU17" s="11"/>
      <c r="AV17" s="11"/>
      <c r="AW17" s="11"/>
    </row>
    <row r="18" spans="1:49" ht="15.75" outlineLevel="1">
      <c r="A18" s="9">
        <v>14</v>
      </c>
      <c r="B18" s="6" t="s">
        <v>27</v>
      </c>
      <c r="C18" s="14">
        <f>SUM(D18:BH18)-3-6-6-7-8-8-8-5-8-9-5-1-9-11-11</f>
        <v>470</v>
      </c>
      <c r="D18" s="17">
        <v>3</v>
      </c>
      <c r="E18" s="17">
        <v>7</v>
      </c>
      <c r="F18" s="17">
        <v>6</v>
      </c>
      <c r="G18" s="17"/>
      <c r="H18" s="11">
        <v>18</v>
      </c>
      <c r="I18" s="11">
        <v>24</v>
      </c>
      <c r="J18" s="11">
        <v>17</v>
      </c>
      <c r="K18" s="12">
        <v>14</v>
      </c>
      <c r="L18" s="12">
        <v>19</v>
      </c>
      <c r="M18" s="12">
        <v>25</v>
      </c>
      <c r="N18" s="12">
        <v>17</v>
      </c>
      <c r="O18" s="12">
        <v>16</v>
      </c>
      <c r="P18" s="17">
        <v>8</v>
      </c>
      <c r="Q18" s="12">
        <v>16</v>
      </c>
      <c r="R18" s="17">
        <v>8</v>
      </c>
      <c r="S18" s="17">
        <v>9</v>
      </c>
      <c r="T18" s="12">
        <v>12</v>
      </c>
      <c r="U18" s="17">
        <v>6</v>
      </c>
      <c r="V18" s="12">
        <v>25</v>
      </c>
      <c r="W18" s="17">
        <v>11</v>
      </c>
      <c r="X18" s="12">
        <v>15</v>
      </c>
      <c r="Y18" s="12">
        <v>19</v>
      </c>
      <c r="Z18" s="12">
        <v>13</v>
      </c>
      <c r="AA18" s="12">
        <v>28</v>
      </c>
      <c r="AB18" s="17">
        <v>8</v>
      </c>
      <c r="AC18" s="12">
        <v>17</v>
      </c>
      <c r="AD18" s="12">
        <v>14</v>
      </c>
      <c r="AE18" s="12">
        <v>13</v>
      </c>
      <c r="AF18" s="12">
        <v>23</v>
      </c>
      <c r="AG18" s="17">
        <v>8</v>
      </c>
      <c r="AH18" s="12">
        <v>12</v>
      </c>
      <c r="AI18" s="12">
        <v>13</v>
      </c>
      <c r="AJ18" s="12">
        <v>18</v>
      </c>
      <c r="AK18" s="12">
        <v>20</v>
      </c>
      <c r="AL18" s="17">
        <v>9</v>
      </c>
      <c r="AM18" s="17">
        <v>5</v>
      </c>
      <c r="AN18" s="12">
        <v>23</v>
      </c>
      <c r="AO18" s="17">
        <v>11</v>
      </c>
      <c r="AP18" s="17">
        <v>5</v>
      </c>
      <c r="AQ18" s="17">
        <v>1</v>
      </c>
      <c r="AR18" s="18">
        <v>12</v>
      </c>
      <c r="AS18" s="12">
        <v>14</v>
      </c>
      <c r="AT18" s="11">
        <v>13</v>
      </c>
      <c r="AU18" s="11"/>
      <c r="AV18" s="11"/>
      <c r="AW18" s="11"/>
    </row>
    <row r="19" spans="1:49" ht="15.75" outlineLevel="1">
      <c r="A19" s="9">
        <v>15</v>
      </c>
      <c r="B19" s="6" t="s">
        <v>26</v>
      </c>
      <c r="C19" s="14">
        <f>SUM(D19:BH19)-3-6-6-7-8-8-8-5-8-1-9-11-9</f>
        <v>470</v>
      </c>
      <c r="D19" s="17">
        <v>3</v>
      </c>
      <c r="E19" s="17">
        <v>7</v>
      </c>
      <c r="F19" s="17">
        <v>6</v>
      </c>
      <c r="G19" s="17"/>
      <c r="H19" s="11">
        <v>18</v>
      </c>
      <c r="I19" s="11">
        <v>24</v>
      </c>
      <c r="J19" s="11">
        <v>17</v>
      </c>
      <c r="K19" s="12">
        <v>14</v>
      </c>
      <c r="L19" s="12">
        <v>19</v>
      </c>
      <c r="M19" s="12">
        <v>25</v>
      </c>
      <c r="N19" s="12">
        <v>17</v>
      </c>
      <c r="O19" s="12">
        <v>16</v>
      </c>
      <c r="P19" s="17">
        <v>8</v>
      </c>
      <c r="Q19" s="12">
        <v>16</v>
      </c>
      <c r="R19" s="17">
        <v>8</v>
      </c>
      <c r="S19" s="17">
        <v>9</v>
      </c>
      <c r="T19" s="12">
        <v>12</v>
      </c>
      <c r="U19" s="17">
        <v>6</v>
      </c>
      <c r="V19" s="12">
        <v>25</v>
      </c>
      <c r="W19" s="17">
        <v>11</v>
      </c>
      <c r="X19" s="12">
        <v>15</v>
      </c>
      <c r="Y19" s="12">
        <v>19</v>
      </c>
      <c r="Z19" s="12">
        <v>13</v>
      </c>
      <c r="AA19" s="12">
        <v>28</v>
      </c>
      <c r="AB19" s="17">
        <v>8</v>
      </c>
      <c r="AC19" s="12">
        <v>17</v>
      </c>
      <c r="AD19" s="12">
        <v>14</v>
      </c>
      <c r="AE19" s="12">
        <v>13</v>
      </c>
      <c r="AF19" s="12">
        <v>23</v>
      </c>
      <c r="AG19" s="17">
        <v>8</v>
      </c>
      <c r="AH19" s="12">
        <v>12</v>
      </c>
      <c r="AI19" s="12">
        <v>13</v>
      </c>
      <c r="AJ19" s="12">
        <v>18</v>
      </c>
      <c r="AK19" s="12">
        <v>20</v>
      </c>
      <c r="AL19" s="17">
        <v>9</v>
      </c>
      <c r="AM19" s="17">
        <v>5</v>
      </c>
      <c r="AN19" s="12">
        <v>23</v>
      </c>
      <c r="AO19" s="17"/>
      <c r="AP19" s="17"/>
      <c r="AQ19" s="17">
        <v>1</v>
      </c>
      <c r="AR19" s="18">
        <v>12</v>
      </c>
      <c r="AS19" s="12">
        <v>14</v>
      </c>
      <c r="AT19" s="18">
        <v>13</v>
      </c>
      <c r="AU19" s="11"/>
      <c r="AV19" s="11"/>
      <c r="AW19" s="11"/>
    </row>
    <row r="20" spans="1:49" ht="15.75" outlineLevel="1">
      <c r="A20" s="9">
        <v>16</v>
      </c>
      <c r="B20" s="6" t="s">
        <v>32</v>
      </c>
      <c r="C20" s="14">
        <f>SUM(D20:BH20)-4-4-5-7-8-8-9-10-6-10</f>
        <v>470</v>
      </c>
      <c r="D20" s="11">
        <v>15</v>
      </c>
      <c r="E20" s="11">
        <v>14</v>
      </c>
      <c r="F20" s="17"/>
      <c r="G20" s="17">
        <v>8</v>
      </c>
      <c r="H20" s="17">
        <v>5</v>
      </c>
      <c r="I20" s="11">
        <v>12</v>
      </c>
      <c r="J20" s="11">
        <v>16</v>
      </c>
      <c r="K20" s="12">
        <v>18</v>
      </c>
      <c r="L20" s="12">
        <v>15</v>
      </c>
      <c r="M20" s="12">
        <v>21</v>
      </c>
      <c r="N20" s="12">
        <v>28</v>
      </c>
      <c r="O20" s="17">
        <v>10</v>
      </c>
      <c r="P20" s="17"/>
      <c r="Q20" s="12">
        <v>19</v>
      </c>
      <c r="R20" s="17">
        <v>7</v>
      </c>
      <c r="S20" s="12">
        <v>18</v>
      </c>
      <c r="T20" s="17"/>
      <c r="U20" s="17"/>
      <c r="V20" s="12">
        <v>15</v>
      </c>
      <c r="W20" s="12">
        <v>20</v>
      </c>
      <c r="X20" s="12">
        <v>12</v>
      </c>
      <c r="Y20" s="17">
        <v>9</v>
      </c>
      <c r="Z20" s="17"/>
      <c r="AA20" s="12">
        <v>20</v>
      </c>
      <c r="AB20" s="12">
        <v>14</v>
      </c>
      <c r="AC20" s="17">
        <v>4</v>
      </c>
      <c r="AD20" s="12">
        <v>11</v>
      </c>
      <c r="AE20" s="12">
        <v>14</v>
      </c>
      <c r="AF20" s="17"/>
      <c r="AG20" s="17">
        <v>10</v>
      </c>
      <c r="AH20" s="12">
        <v>11</v>
      </c>
      <c r="AI20" s="12">
        <v>40</v>
      </c>
      <c r="AJ20" s="12">
        <v>20</v>
      </c>
      <c r="AK20" s="12">
        <v>19</v>
      </c>
      <c r="AL20" s="17">
        <v>4</v>
      </c>
      <c r="AM20" s="12">
        <v>17</v>
      </c>
      <c r="AN20" s="17">
        <v>8</v>
      </c>
      <c r="AO20" s="12">
        <v>14</v>
      </c>
      <c r="AP20" s="12">
        <v>14</v>
      </c>
      <c r="AQ20" s="12">
        <v>10</v>
      </c>
      <c r="AR20" s="12">
        <v>22</v>
      </c>
      <c r="AS20" s="17">
        <v>6</v>
      </c>
      <c r="AT20" s="12">
        <v>21</v>
      </c>
      <c r="AU20" s="11"/>
      <c r="AV20" s="11"/>
      <c r="AW20" s="11"/>
    </row>
    <row r="21" spans="1:49" ht="15.75" outlineLevel="1">
      <c r="A21" s="9">
        <v>17</v>
      </c>
      <c r="B21" s="6" t="s">
        <v>39</v>
      </c>
      <c r="C21" s="14">
        <f>SUM(D21:BH21)-3</f>
        <v>430</v>
      </c>
      <c r="D21" s="11">
        <v>14</v>
      </c>
      <c r="E21" s="11">
        <v>13</v>
      </c>
      <c r="F21" s="17">
        <v>3</v>
      </c>
      <c r="G21" s="11">
        <v>6</v>
      </c>
      <c r="H21" s="11">
        <v>17</v>
      </c>
      <c r="I21" s="17"/>
      <c r="J21" s="17"/>
      <c r="K21" s="17"/>
      <c r="L21" s="17"/>
      <c r="M21" s="12">
        <v>21</v>
      </c>
      <c r="N21" s="12">
        <v>14</v>
      </c>
      <c r="O21" s="17"/>
      <c r="P21" s="12">
        <v>15</v>
      </c>
      <c r="Q21" s="12">
        <v>15</v>
      </c>
      <c r="R21" s="12">
        <v>16</v>
      </c>
      <c r="S21" s="12">
        <v>28</v>
      </c>
      <c r="T21" s="12">
        <v>14</v>
      </c>
      <c r="U21" s="12">
        <v>10</v>
      </c>
      <c r="V21" s="12">
        <v>14</v>
      </c>
      <c r="W21" s="17"/>
      <c r="X21" s="12">
        <v>19</v>
      </c>
      <c r="Y21" s="12">
        <v>12</v>
      </c>
      <c r="Z21" s="12">
        <v>16</v>
      </c>
      <c r="AA21" s="12">
        <v>42</v>
      </c>
      <c r="AB21" s="12">
        <v>5</v>
      </c>
      <c r="AC21" s="12">
        <v>16</v>
      </c>
      <c r="AD21" s="12">
        <v>16</v>
      </c>
      <c r="AE21" s="12">
        <v>11</v>
      </c>
      <c r="AF21" s="12">
        <v>18</v>
      </c>
      <c r="AG21" s="12">
        <v>20</v>
      </c>
      <c r="AH21" s="17"/>
      <c r="AI21" s="17"/>
      <c r="AJ21" s="11">
        <v>16</v>
      </c>
      <c r="AK21" s="11">
        <v>8</v>
      </c>
      <c r="AL21" s="12">
        <v>11</v>
      </c>
      <c r="AM21" s="12">
        <v>23</v>
      </c>
      <c r="AN21" s="17"/>
      <c r="AO21" s="17"/>
      <c r="AP21" s="17"/>
      <c r="AQ21" s="17"/>
      <c r="AR21" s="17"/>
      <c r="AS21" s="17"/>
      <c r="AT21" s="17"/>
      <c r="AU21" s="11"/>
      <c r="AV21" s="11"/>
      <c r="AW21" s="11"/>
    </row>
    <row r="22" spans="1:49" ht="15.75" outlineLevel="1">
      <c r="A22" s="9">
        <v>18</v>
      </c>
      <c r="B22" s="6" t="s">
        <v>35</v>
      </c>
      <c r="C22" s="14">
        <f>SUM(D22:BH22)-3-6-8-6-8</f>
        <v>425</v>
      </c>
      <c r="D22" s="11">
        <v>14</v>
      </c>
      <c r="E22" s="11">
        <v>13</v>
      </c>
      <c r="F22" s="17">
        <v>3</v>
      </c>
      <c r="G22" s="17">
        <v>6</v>
      </c>
      <c r="H22" s="11">
        <v>17</v>
      </c>
      <c r="I22" s="11">
        <v>14</v>
      </c>
      <c r="J22" s="17"/>
      <c r="K22" s="17"/>
      <c r="L22" s="17"/>
      <c r="M22" s="12">
        <v>12</v>
      </c>
      <c r="N22" s="12">
        <v>14</v>
      </c>
      <c r="O22" s="11">
        <v>10</v>
      </c>
      <c r="P22" s="12">
        <v>15</v>
      </c>
      <c r="Q22" s="12">
        <v>15</v>
      </c>
      <c r="R22" s="12">
        <v>16</v>
      </c>
      <c r="S22" s="12">
        <v>28</v>
      </c>
      <c r="T22" s="12">
        <v>14</v>
      </c>
      <c r="U22" s="12">
        <v>10</v>
      </c>
      <c r="V22" s="12">
        <v>14</v>
      </c>
      <c r="W22" s="17"/>
      <c r="X22" s="17"/>
      <c r="Y22" s="17"/>
      <c r="Z22" s="17"/>
      <c r="AA22" s="17"/>
      <c r="AB22" s="17"/>
      <c r="AC22" s="11">
        <v>16</v>
      </c>
      <c r="AD22" s="11">
        <v>16</v>
      </c>
      <c r="AE22" s="12">
        <v>11</v>
      </c>
      <c r="AF22" s="12">
        <v>18</v>
      </c>
      <c r="AG22" s="17"/>
      <c r="AH22" s="17"/>
      <c r="AI22" s="12">
        <v>27</v>
      </c>
      <c r="AJ22" s="12">
        <v>16</v>
      </c>
      <c r="AK22" s="17">
        <v>8</v>
      </c>
      <c r="AL22" s="12">
        <v>11</v>
      </c>
      <c r="AM22" s="12">
        <v>23</v>
      </c>
      <c r="AN22" s="17">
        <v>8</v>
      </c>
      <c r="AO22" s="12">
        <v>14</v>
      </c>
      <c r="AP22" s="12">
        <v>14</v>
      </c>
      <c r="AQ22" s="12">
        <v>10</v>
      </c>
      <c r="AR22" s="12">
        <v>22</v>
      </c>
      <c r="AS22" s="17">
        <v>6</v>
      </c>
      <c r="AT22" s="12">
        <v>21</v>
      </c>
      <c r="AU22" s="11"/>
      <c r="AV22" s="11"/>
      <c r="AW22" s="11"/>
    </row>
    <row r="23" spans="1:49" ht="15.75" outlineLevel="1">
      <c r="A23" s="9">
        <v>19</v>
      </c>
      <c r="B23" s="6" t="s">
        <v>34</v>
      </c>
      <c r="C23" s="14">
        <f>SUM(D23:BH23)-1-3-4-4-5-5-6-6-1-4</f>
        <v>402</v>
      </c>
      <c r="D23" s="11">
        <v>7</v>
      </c>
      <c r="E23" s="11">
        <v>20</v>
      </c>
      <c r="F23" s="17">
        <v>5</v>
      </c>
      <c r="G23" s="17"/>
      <c r="H23" s="17"/>
      <c r="I23" s="11">
        <v>22</v>
      </c>
      <c r="J23" s="11">
        <v>13</v>
      </c>
      <c r="K23" s="17"/>
      <c r="L23" s="11">
        <v>7</v>
      </c>
      <c r="M23" s="17">
        <v>6</v>
      </c>
      <c r="N23" s="12">
        <v>10</v>
      </c>
      <c r="O23" s="12">
        <v>15</v>
      </c>
      <c r="P23" s="12">
        <v>16</v>
      </c>
      <c r="Q23" s="12">
        <v>11</v>
      </c>
      <c r="R23" s="12">
        <v>11</v>
      </c>
      <c r="S23" s="12">
        <v>11</v>
      </c>
      <c r="T23" s="17">
        <v>1</v>
      </c>
      <c r="U23" s="12">
        <v>14</v>
      </c>
      <c r="V23" s="17">
        <v>4</v>
      </c>
      <c r="W23" s="17">
        <v>4</v>
      </c>
      <c r="X23" s="12">
        <v>21</v>
      </c>
      <c r="Y23" s="12">
        <v>26</v>
      </c>
      <c r="Z23" s="12">
        <v>26</v>
      </c>
      <c r="AA23" s="17"/>
      <c r="AB23" s="17"/>
      <c r="AC23" s="12">
        <v>20</v>
      </c>
      <c r="AD23" s="12">
        <v>19</v>
      </c>
      <c r="AE23" s="12">
        <v>9</v>
      </c>
      <c r="AF23" s="12">
        <v>7</v>
      </c>
      <c r="AG23" s="17">
        <v>3</v>
      </c>
      <c r="AH23" s="17">
        <v>5</v>
      </c>
      <c r="AI23" s="12">
        <v>7</v>
      </c>
      <c r="AJ23" s="12">
        <v>10</v>
      </c>
      <c r="AK23" s="12">
        <v>12</v>
      </c>
      <c r="AL23" s="17"/>
      <c r="AM23" s="12">
        <v>18</v>
      </c>
      <c r="AN23" s="17">
        <v>6</v>
      </c>
      <c r="AO23" s="12">
        <v>21</v>
      </c>
      <c r="AP23" s="12">
        <v>18</v>
      </c>
      <c r="AQ23" s="12">
        <v>12</v>
      </c>
      <c r="AR23" s="12">
        <v>19</v>
      </c>
      <c r="AS23" s="17">
        <v>1</v>
      </c>
      <c r="AT23" s="17">
        <v>4</v>
      </c>
      <c r="AU23" s="11"/>
      <c r="AV23" s="11"/>
      <c r="AW23" s="11"/>
    </row>
    <row r="24" spans="1:49" ht="15.75" outlineLevel="1">
      <c r="A24" s="9">
        <v>20</v>
      </c>
      <c r="B24" s="6" t="s">
        <v>18</v>
      </c>
      <c r="C24" s="14">
        <f>SUM(D24:BH24)-2-3-3-3-4-4-3-6-7-7-7-7</f>
        <v>394</v>
      </c>
      <c r="D24" s="11">
        <v>18</v>
      </c>
      <c r="E24" s="11">
        <v>10</v>
      </c>
      <c r="F24" s="11">
        <v>13</v>
      </c>
      <c r="G24" s="17">
        <v>7</v>
      </c>
      <c r="H24" s="17">
        <v>4</v>
      </c>
      <c r="I24" s="11">
        <v>19</v>
      </c>
      <c r="J24" s="11">
        <v>25</v>
      </c>
      <c r="K24" s="17">
        <v>3</v>
      </c>
      <c r="L24" s="12">
        <v>11</v>
      </c>
      <c r="M24" s="17">
        <v>4</v>
      </c>
      <c r="N24" s="12">
        <v>11</v>
      </c>
      <c r="O24" s="12">
        <v>11</v>
      </c>
      <c r="P24" s="17">
        <v>3</v>
      </c>
      <c r="Q24" s="12">
        <v>8</v>
      </c>
      <c r="R24" s="12">
        <v>17</v>
      </c>
      <c r="S24" s="12">
        <v>17</v>
      </c>
      <c r="T24" s="17">
        <v>3</v>
      </c>
      <c r="U24" s="12">
        <v>27</v>
      </c>
      <c r="V24" s="17"/>
      <c r="W24" s="17">
        <v>2</v>
      </c>
      <c r="X24" s="12">
        <v>8</v>
      </c>
      <c r="Y24" s="17"/>
      <c r="Z24" s="17">
        <v>7</v>
      </c>
      <c r="AA24" s="12">
        <v>18</v>
      </c>
      <c r="AB24" s="12">
        <v>13</v>
      </c>
      <c r="AC24" s="17"/>
      <c r="AD24" s="12">
        <v>10</v>
      </c>
      <c r="AE24" s="17">
        <v>7</v>
      </c>
      <c r="AF24" s="17">
        <v>6</v>
      </c>
      <c r="AG24" s="12">
        <v>13</v>
      </c>
      <c r="AH24" s="12">
        <v>8</v>
      </c>
      <c r="AI24" s="12">
        <v>24</v>
      </c>
      <c r="AJ24" s="12">
        <v>14</v>
      </c>
      <c r="AK24" s="12">
        <v>22</v>
      </c>
      <c r="AL24" s="17"/>
      <c r="AM24" s="12">
        <v>14</v>
      </c>
      <c r="AN24" s="12">
        <v>13</v>
      </c>
      <c r="AO24" s="17">
        <v>3</v>
      </c>
      <c r="AP24" s="12">
        <v>8</v>
      </c>
      <c r="AQ24" s="12">
        <v>15</v>
      </c>
      <c r="AR24" s="12">
        <v>15</v>
      </c>
      <c r="AS24" s="17">
        <v>7</v>
      </c>
      <c r="AT24" s="12">
        <v>12</v>
      </c>
      <c r="AU24" s="11"/>
      <c r="AV24" s="11"/>
      <c r="AW24" s="11"/>
    </row>
    <row r="25" spans="1:49" ht="15.75" outlineLevel="1">
      <c r="A25" s="9">
        <v>21</v>
      </c>
      <c r="B25" s="6" t="s">
        <v>33</v>
      </c>
      <c r="C25" s="14">
        <f>SUM(D25:BH25)-3-5-5-4</f>
        <v>389</v>
      </c>
      <c r="D25" s="11">
        <v>7</v>
      </c>
      <c r="E25" s="11">
        <v>20</v>
      </c>
      <c r="F25" s="17">
        <v>5</v>
      </c>
      <c r="G25" s="17"/>
      <c r="H25" s="17"/>
      <c r="I25" s="11">
        <v>22</v>
      </c>
      <c r="J25" s="11">
        <v>13</v>
      </c>
      <c r="K25" s="17"/>
      <c r="L25" s="11">
        <v>7</v>
      </c>
      <c r="M25" s="12">
        <v>6</v>
      </c>
      <c r="N25" s="12">
        <v>10</v>
      </c>
      <c r="O25" s="12">
        <v>15</v>
      </c>
      <c r="P25" s="12">
        <v>16</v>
      </c>
      <c r="Q25" s="12">
        <v>11</v>
      </c>
      <c r="R25" s="12">
        <v>11</v>
      </c>
      <c r="S25" s="12">
        <v>22</v>
      </c>
      <c r="T25" s="17"/>
      <c r="U25" s="12">
        <v>14</v>
      </c>
      <c r="V25" s="17"/>
      <c r="W25" s="17"/>
      <c r="X25" s="12">
        <v>21</v>
      </c>
      <c r="Y25" s="11">
        <v>26</v>
      </c>
      <c r="Z25" s="17"/>
      <c r="AA25" s="17"/>
      <c r="AB25" s="17"/>
      <c r="AC25" s="11">
        <v>20</v>
      </c>
      <c r="AD25" s="12">
        <v>19</v>
      </c>
      <c r="AE25" s="11">
        <v>9</v>
      </c>
      <c r="AF25" s="12">
        <v>7</v>
      </c>
      <c r="AG25" s="17">
        <v>3</v>
      </c>
      <c r="AH25" s="17">
        <v>5</v>
      </c>
      <c r="AI25" s="12">
        <v>7</v>
      </c>
      <c r="AJ25" s="17"/>
      <c r="AK25" s="11">
        <v>12</v>
      </c>
      <c r="AL25" s="17"/>
      <c r="AM25" s="12">
        <v>18</v>
      </c>
      <c r="AN25" s="12">
        <v>6</v>
      </c>
      <c r="AO25" s="12">
        <v>21</v>
      </c>
      <c r="AP25" s="12">
        <v>18</v>
      </c>
      <c r="AQ25" s="12">
        <v>12</v>
      </c>
      <c r="AR25" s="12">
        <v>19</v>
      </c>
      <c r="AS25" s="17"/>
      <c r="AT25" s="17">
        <v>4</v>
      </c>
      <c r="AU25" s="11"/>
      <c r="AV25" s="11"/>
      <c r="AW25" s="11"/>
    </row>
    <row r="26" spans="1:49" ht="15.75" outlineLevel="1">
      <c r="A26" s="9">
        <v>22</v>
      </c>
      <c r="B26" s="6" t="s">
        <v>51</v>
      </c>
      <c r="C26" s="14">
        <f>SUM(D26:BH26)-2-5-6-6-2</f>
        <v>388</v>
      </c>
      <c r="D26" s="11">
        <v>8</v>
      </c>
      <c r="E26" s="11">
        <v>8</v>
      </c>
      <c r="F26" s="11">
        <v>22</v>
      </c>
      <c r="G26" s="17"/>
      <c r="H26" s="17"/>
      <c r="I26" s="17"/>
      <c r="J26" s="17"/>
      <c r="K26" s="17"/>
      <c r="L26" s="17"/>
      <c r="M26" s="17"/>
      <c r="N26" s="12">
        <v>25</v>
      </c>
      <c r="O26" s="11">
        <v>7</v>
      </c>
      <c r="P26" s="12">
        <v>9</v>
      </c>
      <c r="Q26" s="12">
        <v>12</v>
      </c>
      <c r="R26" s="17">
        <v>6</v>
      </c>
      <c r="S26" s="17">
        <v>6</v>
      </c>
      <c r="T26" s="12">
        <v>15</v>
      </c>
      <c r="U26" s="17">
        <v>5</v>
      </c>
      <c r="V26" s="17"/>
      <c r="W26" s="12">
        <v>15</v>
      </c>
      <c r="X26" s="12">
        <v>17</v>
      </c>
      <c r="Y26" s="12">
        <v>11</v>
      </c>
      <c r="Z26" s="17"/>
      <c r="AA26" s="17"/>
      <c r="AB26" s="12">
        <v>22</v>
      </c>
      <c r="AC26" s="12">
        <v>26</v>
      </c>
      <c r="AD26" s="12">
        <v>9</v>
      </c>
      <c r="AE26" s="17">
        <v>2</v>
      </c>
      <c r="AF26" s="12">
        <v>14</v>
      </c>
      <c r="AG26" s="12">
        <v>14</v>
      </c>
      <c r="AH26" s="12">
        <v>9</v>
      </c>
      <c r="AI26" s="17"/>
      <c r="AJ26" s="11">
        <v>23</v>
      </c>
      <c r="AK26" s="11">
        <v>16</v>
      </c>
      <c r="AL26" s="12">
        <v>7</v>
      </c>
      <c r="AM26" s="12">
        <v>8</v>
      </c>
      <c r="AN26" s="12">
        <v>11</v>
      </c>
      <c r="AO26" s="12">
        <v>13</v>
      </c>
      <c r="AP26" s="12">
        <v>20</v>
      </c>
      <c r="AQ26" s="12">
        <v>16</v>
      </c>
      <c r="AR26" s="12">
        <v>6</v>
      </c>
      <c r="AS26" s="12">
        <v>25</v>
      </c>
      <c r="AT26" s="17">
        <v>2</v>
      </c>
      <c r="AU26" s="11"/>
      <c r="AV26" s="11"/>
      <c r="AW26" s="11"/>
    </row>
    <row r="27" spans="1:49" ht="15.75" outlineLevel="1">
      <c r="A27" s="9">
        <v>23</v>
      </c>
      <c r="B27" s="6" t="s">
        <v>36</v>
      </c>
      <c r="C27" s="14">
        <f>SUM(D27:BH27)-1-5-5-5-6-7</f>
        <v>378</v>
      </c>
      <c r="D27" s="11">
        <v>16</v>
      </c>
      <c r="E27" s="11">
        <v>19</v>
      </c>
      <c r="F27" s="11">
        <v>12</v>
      </c>
      <c r="G27" s="17"/>
      <c r="H27" s="17"/>
      <c r="I27" s="11">
        <v>13</v>
      </c>
      <c r="J27" s="17">
        <v>7</v>
      </c>
      <c r="K27" s="12">
        <v>13</v>
      </c>
      <c r="L27" s="12">
        <v>10</v>
      </c>
      <c r="M27" s="12">
        <v>14</v>
      </c>
      <c r="N27" s="12">
        <v>9</v>
      </c>
      <c r="O27" s="12">
        <v>21</v>
      </c>
      <c r="P27" s="12">
        <v>13</v>
      </c>
      <c r="Q27" s="12">
        <v>9</v>
      </c>
      <c r="R27" s="12">
        <v>12</v>
      </c>
      <c r="S27" s="17"/>
      <c r="T27" s="17"/>
      <c r="U27" s="12">
        <v>18</v>
      </c>
      <c r="V27" s="17"/>
      <c r="W27" s="11">
        <v>16</v>
      </c>
      <c r="X27" s="12">
        <v>14</v>
      </c>
      <c r="Y27" s="12">
        <v>16</v>
      </c>
      <c r="Z27" s="12">
        <v>15</v>
      </c>
      <c r="AA27" s="17"/>
      <c r="AB27" s="11">
        <v>19</v>
      </c>
      <c r="AC27" s="12">
        <v>15</v>
      </c>
      <c r="AD27" s="17">
        <v>5</v>
      </c>
      <c r="AE27" s="17"/>
      <c r="AF27" s="12">
        <v>9</v>
      </c>
      <c r="AG27" s="17"/>
      <c r="AH27" s="12">
        <v>13</v>
      </c>
      <c r="AI27" s="17"/>
      <c r="AJ27" s="12">
        <v>17</v>
      </c>
      <c r="AK27" s="12">
        <v>17</v>
      </c>
      <c r="AL27" s="17"/>
      <c r="AM27" s="17">
        <v>1</v>
      </c>
      <c r="AN27" s="12">
        <v>10</v>
      </c>
      <c r="AO27" s="17">
        <v>6</v>
      </c>
      <c r="AP27" s="12">
        <v>15</v>
      </c>
      <c r="AQ27" s="17">
        <v>5</v>
      </c>
      <c r="AR27" s="17">
        <v>5</v>
      </c>
      <c r="AS27" s="12">
        <v>16</v>
      </c>
      <c r="AT27" s="12">
        <v>7</v>
      </c>
      <c r="AU27" s="11"/>
      <c r="AV27" s="11"/>
      <c r="AW27" s="11"/>
    </row>
    <row r="28" spans="1:49" ht="15.75" outlineLevel="1">
      <c r="A28" s="9">
        <v>24</v>
      </c>
      <c r="B28" s="6" t="s">
        <v>22</v>
      </c>
      <c r="C28" s="14">
        <f>SUM(D28:BH28)-2-3-3-3-3-4-4</f>
        <v>371</v>
      </c>
      <c r="D28" s="11">
        <v>18</v>
      </c>
      <c r="E28" s="11">
        <v>10</v>
      </c>
      <c r="F28" s="11">
        <v>13</v>
      </c>
      <c r="G28" s="17"/>
      <c r="H28" s="17">
        <v>4</v>
      </c>
      <c r="I28" s="11">
        <v>19</v>
      </c>
      <c r="J28" s="11">
        <v>25</v>
      </c>
      <c r="K28" s="17">
        <v>3</v>
      </c>
      <c r="L28" s="12">
        <v>11</v>
      </c>
      <c r="M28" s="17">
        <v>4</v>
      </c>
      <c r="N28" s="12">
        <v>11</v>
      </c>
      <c r="O28" s="12">
        <v>11</v>
      </c>
      <c r="P28" s="17">
        <v>3</v>
      </c>
      <c r="Q28" s="12">
        <v>8</v>
      </c>
      <c r="R28" s="12">
        <v>17</v>
      </c>
      <c r="S28" s="12">
        <v>17</v>
      </c>
      <c r="T28" s="17">
        <v>3</v>
      </c>
      <c r="U28" s="12">
        <v>27</v>
      </c>
      <c r="V28" s="17"/>
      <c r="W28" s="17">
        <v>2</v>
      </c>
      <c r="X28" s="12">
        <v>8</v>
      </c>
      <c r="Y28" s="17"/>
      <c r="Z28" s="12">
        <v>7</v>
      </c>
      <c r="AA28" s="17"/>
      <c r="AB28" s="17"/>
      <c r="AC28" s="17"/>
      <c r="AD28" s="11">
        <v>10</v>
      </c>
      <c r="AE28" s="11">
        <v>7</v>
      </c>
      <c r="AF28" s="17"/>
      <c r="AG28" s="17"/>
      <c r="AH28" s="11">
        <v>8</v>
      </c>
      <c r="AI28" s="12">
        <v>24</v>
      </c>
      <c r="AJ28" s="12">
        <v>14</v>
      </c>
      <c r="AK28" s="12">
        <v>22</v>
      </c>
      <c r="AL28" s="17"/>
      <c r="AM28" s="12">
        <v>14</v>
      </c>
      <c r="AN28" s="12">
        <v>13</v>
      </c>
      <c r="AO28" s="17">
        <v>3</v>
      </c>
      <c r="AP28" s="12">
        <v>8</v>
      </c>
      <c r="AQ28" s="12">
        <v>15</v>
      </c>
      <c r="AR28" s="12">
        <v>15</v>
      </c>
      <c r="AS28" s="12">
        <v>7</v>
      </c>
      <c r="AT28" s="12">
        <v>12</v>
      </c>
      <c r="AU28" s="11"/>
      <c r="AV28" s="11"/>
      <c r="AW28" s="11"/>
    </row>
    <row r="29" spans="1:49" ht="15.75" outlineLevel="1">
      <c r="A29" s="9">
        <v>25</v>
      </c>
      <c r="B29" s="6" t="s">
        <v>20</v>
      </c>
      <c r="C29" s="14">
        <f>SUM(D29:BH29)-2-3-1-5-5-5-6</f>
        <v>359</v>
      </c>
      <c r="D29" s="11">
        <v>9</v>
      </c>
      <c r="E29" s="11">
        <v>16</v>
      </c>
      <c r="F29" s="11">
        <v>19</v>
      </c>
      <c r="G29" s="11">
        <v>10</v>
      </c>
      <c r="H29" s="11">
        <v>20</v>
      </c>
      <c r="I29" s="11">
        <v>11</v>
      </c>
      <c r="J29" s="11">
        <v>9</v>
      </c>
      <c r="K29" s="12">
        <v>16</v>
      </c>
      <c r="L29" s="12">
        <v>16</v>
      </c>
      <c r="M29" s="12">
        <v>9</v>
      </c>
      <c r="N29" s="12">
        <v>20</v>
      </c>
      <c r="O29" s="17"/>
      <c r="P29" s="17"/>
      <c r="Q29" s="17"/>
      <c r="R29" s="17"/>
      <c r="S29" s="17"/>
      <c r="T29" s="17"/>
      <c r="U29" s="11">
        <v>7</v>
      </c>
      <c r="V29" s="17"/>
      <c r="W29" s="17">
        <v>5</v>
      </c>
      <c r="X29" s="11">
        <v>16</v>
      </c>
      <c r="Y29" s="17">
        <v>5</v>
      </c>
      <c r="Z29" s="12">
        <v>17</v>
      </c>
      <c r="AA29" s="12">
        <v>18</v>
      </c>
      <c r="AB29" s="17"/>
      <c r="AC29" s="12">
        <v>12</v>
      </c>
      <c r="AD29" s="12">
        <v>13</v>
      </c>
      <c r="AE29" s="17">
        <v>5</v>
      </c>
      <c r="AF29" s="12">
        <v>12</v>
      </c>
      <c r="AG29" s="17"/>
      <c r="AH29" s="12">
        <v>17</v>
      </c>
      <c r="AI29" s="12">
        <v>9</v>
      </c>
      <c r="AJ29" s="17">
        <v>2</v>
      </c>
      <c r="AK29" s="17">
        <v>3</v>
      </c>
      <c r="AL29" s="12">
        <v>10</v>
      </c>
      <c r="AM29" s="12">
        <v>10</v>
      </c>
      <c r="AN29" s="12">
        <v>9</v>
      </c>
      <c r="AO29" s="12">
        <v>8</v>
      </c>
      <c r="AP29" s="17">
        <v>1</v>
      </c>
      <c r="AQ29" s="17">
        <v>6</v>
      </c>
      <c r="AR29" s="12">
        <v>9</v>
      </c>
      <c r="AS29" s="12">
        <v>19</v>
      </c>
      <c r="AT29" s="12">
        <v>18</v>
      </c>
      <c r="AU29" s="11"/>
      <c r="AV29" s="11"/>
      <c r="AW29" s="11"/>
    </row>
    <row r="30" spans="1:49" ht="15.75" outlineLevel="1">
      <c r="A30" s="9">
        <v>26</v>
      </c>
      <c r="B30" s="6" t="s">
        <v>42</v>
      </c>
      <c r="C30" s="14">
        <f>SUM(D30:BH30)-4</f>
        <v>353</v>
      </c>
      <c r="D30" s="11">
        <v>11</v>
      </c>
      <c r="E30" s="17"/>
      <c r="F30" s="11">
        <v>7</v>
      </c>
      <c r="G30" s="11">
        <v>7</v>
      </c>
      <c r="H30" s="17"/>
      <c r="I30" s="11">
        <v>18</v>
      </c>
      <c r="J30" s="11">
        <v>6</v>
      </c>
      <c r="K30" s="12">
        <v>13</v>
      </c>
      <c r="L30" s="12">
        <v>17</v>
      </c>
      <c r="M30" s="12">
        <v>17</v>
      </c>
      <c r="N30" s="12">
        <v>13</v>
      </c>
      <c r="O30" s="12">
        <v>14</v>
      </c>
      <c r="P30" s="12">
        <v>14</v>
      </c>
      <c r="Q30" s="17"/>
      <c r="R30" s="17">
        <v>4</v>
      </c>
      <c r="S30" s="12">
        <v>11</v>
      </c>
      <c r="T30" s="12">
        <v>21</v>
      </c>
      <c r="U30" s="12">
        <v>9</v>
      </c>
      <c r="V30" s="17"/>
      <c r="W30" s="17"/>
      <c r="X30" s="12">
        <v>18</v>
      </c>
      <c r="Y30" s="17"/>
      <c r="Z30" s="12">
        <v>26</v>
      </c>
      <c r="AA30" s="11">
        <v>26</v>
      </c>
      <c r="AB30" s="11">
        <v>13</v>
      </c>
      <c r="AC30" s="12">
        <v>10</v>
      </c>
      <c r="AD30" s="17"/>
      <c r="AE30" s="17"/>
      <c r="AF30" s="12">
        <v>6</v>
      </c>
      <c r="AG30" s="12">
        <v>13</v>
      </c>
      <c r="AH30" s="12">
        <v>13</v>
      </c>
      <c r="AI30" s="17"/>
      <c r="AJ30" s="17"/>
      <c r="AK30" s="17"/>
      <c r="AL30" s="17"/>
      <c r="AM30" s="17"/>
      <c r="AN30" s="11">
        <v>10</v>
      </c>
      <c r="AO30" s="11">
        <v>6</v>
      </c>
      <c r="AP30" s="12">
        <v>15</v>
      </c>
      <c r="AQ30" s="17"/>
      <c r="AR30" s="12">
        <v>11</v>
      </c>
      <c r="AS30" s="17"/>
      <c r="AT30" s="12">
        <v>8</v>
      </c>
      <c r="AU30" s="11"/>
      <c r="AV30" s="11"/>
      <c r="AW30" s="11"/>
    </row>
    <row r="31" spans="1:49" ht="15.75" outlineLevel="1">
      <c r="A31" s="9">
        <v>27</v>
      </c>
      <c r="B31" s="6" t="s">
        <v>30</v>
      </c>
      <c r="C31" s="14">
        <f>SUM(D31:BH31)-2-3-4-4-5-5-5-5</f>
        <v>332</v>
      </c>
      <c r="D31" s="11">
        <v>13</v>
      </c>
      <c r="E31" s="11">
        <v>18</v>
      </c>
      <c r="F31" s="11">
        <v>8</v>
      </c>
      <c r="G31" s="17">
        <v>4</v>
      </c>
      <c r="H31" s="11">
        <v>12</v>
      </c>
      <c r="I31" s="11">
        <v>17</v>
      </c>
      <c r="J31" s="17"/>
      <c r="K31" s="12">
        <v>11</v>
      </c>
      <c r="L31" s="12">
        <v>12</v>
      </c>
      <c r="M31" s="17">
        <v>5</v>
      </c>
      <c r="N31" s="12">
        <v>19</v>
      </c>
      <c r="O31" s="12">
        <v>8</v>
      </c>
      <c r="P31" s="17">
        <v>5</v>
      </c>
      <c r="Q31" s="17"/>
      <c r="R31" s="12">
        <v>23</v>
      </c>
      <c r="S31" s="12">
        <v>12</v>
      </c>
      <c r="T31" s="12">
        <v>21</v>
      </c>
      <c r="U31" s="12">
        <v>9</v>
      </c>
      <c r="V31" s="17"/>
      <c r="W31" s="12">
        <v>13</v>
      </c>
      <c r="X31" s="12">
        <v>13</v>
      </c>
      <c r="Y31" s="12">
        <v>18</v>
      </c>
      <c r="Z31" s="17">
        <v>2</v>
      </c>
      <c r="AA31" s="17"/>
      <c r="AB31" s="11">
        <v>12</v>
      </c>
      <c r="AC31" s="12">
        <v>14</v>
      </c>
      <c r="AD31" s="17"/>
      <c r="AE31" s="17"/>
      <c r="AF31" s="12">
        <v>13</v>
      </c>
      <c r="AG31" s="17">
        <v>4</v>
      </c>
      <c r="AH31" s="12">
        <v>10</v>
      </c>
      <c r="AI31" s="17"/>
      <c r="AJ31" s="11">
        <v>7</v>
      </c>
      <c r="AK31" s="17"/>
      <c r="AL31" s="17">
        <v>3</v>
      </c>
      <c r="AM31" s="18">
        <v>11</v>
      </c>
      <c r="AN31" s="11">
        <v>7</v>
      </c>
      <c r="AO31" s="11">
        <v>7</v>
      </c>
      <c r="AP31" s="11">
        <v>6</v>
      </c>
      <c r="AQ31" s="17">
        <v>5</v>
      </c>
      <c r="AR31" s="17">
        <v>5</v>
      </c>
      <c r="AS31" s="12">
        <v>9</v>
      </c>
      <c r="AT31" s="12">
        <v>9</v>
      </c>
      <c r="AU31" s="11"/>
      <c r="AV31" s="11"/>
      <c r="AW31" s="11"/>
    </row>
    <row r="32" spans="1:49" ht="15.75" outlineLevel="1">
      <c r="A32" s="9">
        <v>28</v>
      </c>
      <c r="B32" s="6" t="s">
        <v>29</v>
      </c>
      <c r="C32" s="14">
        <f>SUM(D32:BH32)-2-3-4-4</f>
        <v>312</v>
      </c>
      <c r="D32" s="11">
        <v>13</v>
      </c>
      <c r="E32" s="11">
        <v>18</v>
      </c>
      <c r="F32" s="11">
        <v>8</v>
      </c>
      <c r="G32" s="17">
        <v>4</v>
      </c>
      <c r="H32" s="11">
        <v>12</v>
      </c>
      <c r="I32" s="11">
        <v>17</v>
      </c>
      <c r="J32" s="17"/>
      <c r="K32" s="12">
        <v>11</v>
      </c>
      <c r="L32" s="12">
        <v>12</v>
      </c>
      <c r="M32" s="12">
        <v>5</v>
      </c>
      <c r="N32" s="12">
        <v>19</v>
      </c>
      <c r="O32" s="12">
        <v>8</v>
      </c>
      <c r="P32" s="12">
        <v>5</v>
      </c>
      <c r="Q32" s="12">
        <v>6</v>
      </c>
      <c r="R32" s="12">
        <v>23</v>
      </c>
      <c r="S32" s="12">
        <v>12</v>
      </c>
      <c r="T32" s="17"/>
      <c r="U32" s="17"/>
      <c r="V32" s="17"/>
      <c r="W32" s="11">
        <v>13</v>
      </c>
      <c r="X32" s="11">
        <v>13</v>
      </c>
      <c r="Y32" s="11">
        <v>18</v>
      </c>
      <c r="Z32" s="17">
        <v>2</v>
      </c>
      <c r="AA32" s="17"/>
      <c r="AB32" s="11">
        <v>12</v>
      </c>
      <c r="AC32" s="12">
        <v>14</v>
      </c>
      <c r="AD32" s="17"/>
      <c r="AE32" s="17"/>
      <c r="AF32" s="12">
        <v>13</v>
      </c>
      <c r="AG32" s="17">
        <v>4</v>
      </c>
      <c r="AH32" s="12">
        <v>10</v>
      </c>
      <c r="AI32" s="17"/>
      <c r="AJ32" s="11">
        <v>7</v>
      </c>
      <c r="AK32" s="17"/>
      <c r="AL32" s="17">
        <v>3</v>
      </c>
      <c r="AM32" s="12">
        <v>11</v>
      </c>
      <c r="AN32" s="12">
        <v>7</v>
      </c>
      <c r="AO32" s="12">
        <v>7</v>
      </c>
      <c r="AP32" s="17"/>
      <c r="AQ32" s="17"/>
      <c r="AR32" s="17"/>
      <c r="AS32" s="12">
        <v>9</v>
      </c>
      <c r="AT32" s="12">
        <v>9</v>
      </c>
      <c r="AU32" s="11"/>
      <c r="AV32" s="11"/>
      <c r="AW32" s="11"/>
    </row>
    <row r="33" spans="1:49" ht="15.75" outlineLevel="1">
      <c r="A33" s="9">
        <v>29</v>
      </c>
      <c r="B33" s="6" t="s">
        <v>67</v>
      </c>
      <c r="C33" s="14">
        <f>SUM(D33:BH33)-1-2-2-3-3-3-4-4-2-4</f>
        <v>309</v>
      </c>
      <c r="D33" s="17"/>
      <c r="E33" s="17"/>
      <c r="F33" s="17"/>
      <c r="G33" s="17"/>
      <c r="H33" s="17"/>
      <c r="I33" s="11">
        <v>6</v>
      </c>
      <c r="J33" s="17">
        <v>1</v>
      </c>
      <c r="K33" s="11">
        <v>5</v>
      </c>
      <c r="L33" s="12">
        <v>18</v>
      </c>
      <c r="M33" s="12">
        <v>10</v>
      </c>
      <c r="N33" s="12">
        <v>6</v>
      </c>
      <c r="O33" s="17">
        <v>3</v>
      </c>
      <c r="P33" s="12">
        <v>6</v>
      </c>
      <c r="Q33" s="17">
        <v>4</v>
      </c>
      <c r="R33" s="12">
        <v>26</v>
      </c>
      <c r="S33" s="12">
        <v>7</v>
      </c>
      <c r="T33" s="12">
        <v>7</v>
      </c>
      <c r="U33" s="17">
        <v>3</v>
      </c>
      <c r="V33" s="12">
        <v>24</v>
      </c>
      <c r="W33" s="12">
        <v>14</v>
      </c>
      <c r="X33" s="17"/>
      <c r="Y33" s="12">
        <v>14</v>
      </c>
      <c r="Z33" s="17">
        <v>4</v>
      </c>
      <c r="AA33" s="12">
        <v>6</v>
      </c>
      <c r="AB33" s="12">
        <v>16</v>
      </c>
      <c r="AC33" s="12">
        <v>9</v>
      </c>
      <c r="AD33" s="12">
        <v>6</v>
      </c>
      <c r="AE33" s="12">
        <v>12</v>
      </c>
      <c r="AF33" s="12">
        <v>10</v>
      </c>
      <c r="AG33" s="12">
        <v>7</v>
      </c>
      <c r="AH33" s="17">
        <v>3</v>
      </c>
      <c r="AI33" s="12">
        <v>15</v>
      </c>
      <c r="AJ33" s="12">
        <v>12</v>
      </c>
      <c r="AK33" s="12">
        <v>6</v>
      </c>
      <c r="AL33" s="17">
        <v>2</v>
      </c>
      <c r="AM33" s="17">
        <v>2</v>
      </c>
      <c r="AN33" s="12">
        <v>14</v>
      </c>
      <c r="AO33" s="12">
        <v>17</v>
      </c>
      <c r="AP33" s="12">
        <v>17</v>
      </c>
      <c r="AQ33" s="12">
        <v>9</v>
      </c>
      <c r="AR33" s="17">
        <v>4</v>
      </c>
      <c r="AS33" s="17">
        <v>2</v>
      </c>
      <c r="AT33" s="12">
        <v>10</v>
      </c>
      <c r="AU33" s="11"/>
      <c r="AV33" s="11"/>
      <c r="AW33" s="11"/>
    </row>
    <row r="34" spans="1:49" ht="15.75" outlineLevel="1">
      <c r="A34" s="9">
        <v>30</v>
      </c>
      <c r="B34" s="6" t="s">
        <v>48</v>
      </c>
      <c r="C34" s="14">
        <f>SUM(D34:BH34)</f>
        <v>299</v>
      </c>
      <c r="D34" s="11">
        <v>17</v>
      </c>
      <c r="E34" s="11">
        <v>11</v>
      </c>
      <c r="F34" s="11">
        <v>9</v>
      </c>
      <c r="G34" s="17"/>
      <c r="H34" s="17"/>
      <c r="I34" s="11">
        <v>4</v>
      </c>
      <c r="J34" s="17"/>
      <c r="K34" s="12">
        <v>18</v>
      </c>
      <c r="L34" s="11">
        <v>15</v>
      </c>
      <c r="M34" s="12">
        <v>28</v>
      </c>
      <c r="N34" s="12">
        <v>28</v>
      </c>
      <c r="O34" s="17"/>
      <c r="P34" s="17"/>
      <c r="Q34" s="12">
        <v>19</v>
      </c>
      <c r="R34" s="12">
        <v>7</v>
      </c>
      <c r="S34" s="12">
        <v>18</v>
      </c>
      <c r="T34" s="17"/>
      <c r="U34" s="17"/>
      <c r="V34" s="12">
        <v>15</v>
      </c>
      <c r="W34" s="12">
        <v>20</v>
      </c>
      <c r="X34" s="12">
        <v>12</v>
      </c>
      <c r="Y34" s="12">
        <v>9</v>
      </c>
      <c r="Z34" s="17"/>
      <c r="AA34" s="17"/>
      <c r="AB34" s="17"/>
      <c r="AC34" s="17"/>
      <c r="AD34" s="17"/>
      <c r="AE34" s="17"/>
      <c r="AF34" s="17"/>
      <c r="AG34" s="17"/>
      <c r="AH34" s="11">
        <v>14</v>
      </c>
      <c r="AI34" s="11"/>
      <c r="AJ34" s="12">
        <v>15</v>
      </c>
      <c r="AK34" s="11">
        <v>19</v>
      </c>
      <c r="AL34" s="12">
        <v>4</v>
      </c>
      <c r="AM34" s="12">
        <v>17</v>
      </c>
      <c r="AN34" s="11"/>
      <c r="AO34" s="11"/>
      <c r="AP34" s="11"/>
      <c r="AQ34" s="11"/>
      <c r="AR34" s="11"/>
      <c r="AS34" s="11"/>
      <c r="AT34" s="17"/>
      <c r="AU34" s="11"/>
      <c r="AV34" s="11"/>
      <c r="AW34" s="11"/>
    </row>
    <row r="35" spans="1:49" ht="15.75" outlineLevel="1">
      <c r="A35" s="9">
        <v>31</v>
      </c>
      <c r="B35" s="6" t="s">
        <v>41</v>
      </c>
      <c r="C35" s="14">
        <f>SUM(D35:BH35)-1-1-1-2-2-3-3</f>
        <v>298</v>
      </c>
      <c r="D35" s="11">
        <v>5</v>
      </c>
      <c r="E35" s="11">
        <v>6</v>
      </c>
      <c r="F35" s="17">
        <v>1</v>
      </c>
      <c r="G35" s="17">
        <v>3</v>
      </c>
      <c r="H35" s="17">
        <v>2</v>
      </c>
      <c r="I35" s="11">
        <v>5</v>
      </c>
      <c r="J35" s="11">
        <v>28</v>
      </c>
      <c r="K35" s="12">
        <v>17</v>
      </c>
      <c r="L35" s="17"/>
      <c r="M35" s="17">
        <v>1</v>
      </c>
      <c r="N35" s="12">
        <v>13</v>
      </c>
      <c r="O35" s="12">
        <v>18</v>
      </c>
      <c r="P35" s="17">
        <v>1</v>
      </c>
      <c r="Q35" s="17"/>
      <c r="R35" s="12">
        <v>13</v>
      </c>
      <c r="S35" s="12">
        <v>16</v>
      </c>
      <c r="T35" s="12">
        <v>5</v>
      </c>
      <c r="U35" s="12">
        <v>12</v>
      </c>
      <c r="V35" s="17"/>
      <c r="W35" s="12">
        <v>17</v>
      </c>
      <c r="X35" s="12">
        <v>5</v>
      </c>
      <c r="Y35" s="12">
        <v>8</v>
      </c>
      <c r="Z35" s="12">
        <v>10</v>
      </c>
      <c r="AA35" s="12">
        <v>16</v>
      </c>
      <c r="AB35" s="12">
        <v>6</v>
      </c>
      <c r="AC35" s="12">
        <v>10</v>
      </c>
      <c r="AD35" s="17"/>
      <c r="AE35" s="17"/>
      <c r="AF35" s="12">
        <v>16</v>
      </c>
      <c r="AG35" s="17">
        <v>2</v>
      </c>
      <c r="AH35" s="12">
        <v>15</v>
      </c>
      <c r="AI35" s="17"/>
      <c r="AJ35" s="11">
        <v>6</v>
      </c>
      <c r="AK35" s="11">
        <v>5</v>
      </c>
      <c r="AL35" s="17"/>
      <c r="AM35" s="17">
        <v>3</v>
      </c>
      <c r="AN35" s="12">
        <v>15</v>
      </c>
      <c r="AO35" s="12">
        <v>9</v>
      </c>
      <c r="AP35" s="12">
        <v>13</v>
      </c>
      <c r="AQ35" s="12">
        <v>3</v>
      </c>
      <c r="AR35" s="17"/>
      <c r="AS35" s="17"/>
      <c r="AT35" s="12">
        <v>6</v>
      </c>
      <c r="AU35" s="11"/>
      <c r="AV35" s="11"/>
      <c r="AW35" s="11"/>
    </row>
    <row r="36" spans="1:49" ht="15.75" outlineLevel="1">
      <c r="A36" s="9">
        <v>32</v>
      </c>
      <c r="B36" s="6" t="s">
        <v>45</v>
      </c>
      <c r="C36" s="14">
        <f>SUM(D36:BH36)-1-1-2-1-2-3-4-4</f>
        <v>298</v>
      </c>
      <c r="D36" s="17">
        <v>1</v>
      </c>
      <c r="E36" s="11">
        <v>17</v>
      </c>
      <c r="F36" s="17"/>
      <c r="G36" s="11">
        <v>5</v>
      </c>
      <c r="H36" s="11">
        <v>9</v>
      </c>
      <c r="I36" s="11">
        <v>10</v>
      </c>
      <c r="J36" s="17">
        <v>2</v>
      </c>
      <c r="K36" s="12">
        <v>10</v>
      </c>
      <c r="L36" s="12">
        <v>17</v>
      </c>
      <c r="M36" s="12">
        <v>13</v>
      </c>
      <c r="N36" s="17">
        <v>1</v>
      </c>
      <c r="O36" s="17"/>
      <c r="P36" s="12">
        <v>14</v>
      </c>
      <c r="Q36" s="17"/>
      <c r="R36" s="17">
        <v>4</v>
      </c>
      <c r="S36" s="17">
        <v>4</v>
      </c>
      <c r="T36" s="17"/>
      <c r="U36" s="12">
        <v>7</v>
      </c>
      <c r="V36" s="17"/>
      <c r="W36" s="12">
        <v>5</v>
      </c>
      <c r="X36" s="12">
        <v>16</v>
      </c>
      <c r="Y36" s="12">
        <v>5</v>
      </c>
      <c r="Z36" s="12">
        <v>17</v>
      </c>
      <c r="AA36" s="17"/>
      <c r="AB36" s="11">
        <v>5</v>
      </c>
      <c r="AC36" s="12">
        <v>12</v>
      </c>
      <c r="AD36" s="12">
        <v>13</v>
      </c>
      <c r="AE36" s="12">
        <v>5</v>
      </c>
      <c r="AF36" s="12">
        <v>12</v>
      </c>
      <c r="AG36" s="17"/>
      <c r="AH36" s="12">
        <v>17</v>
      </c>
      <c r="AI36" s="12">
        <v>9</v>
      </c>
      <c r="AJ36" s="17">
        <v>2</v>
      </c>
      <c r="AK36" s="17">
        <v>3</v>
      </c>
      <c r="AL36" s="12">
        <v>10</v>
      </c>
      <c r="AM36" s="12">
        <v>10</v>
      </c>
      <c r="AN36" s="17"/>
      <c r="AO36" s="12">
        <v>8</v>
      </c>
      <c r="AP36" s="17">
        <v>1</v>
      </c>
      <c r="AQ36" s="12">
        <v>6</v>
      </c>
      <c r="AR36" s="18">
        <v>9</v>
      </c>
      <c r="AS36" s="11">
        <v>19</v>
      </c>
      <c r="AT36" s="12">
        <v>18</v>
      </c>
      <c r="AU36" s="11"/>
      <c r="AV36" s="11"/>
      <c r="AW36" s="11"/>
    </row>
    <row r="37" spans="1:49" ht="15.75" outlineLevel="1">
      <c r="A37" s="9">
        <v>33</v>
      </c>
      <c r="B37" s="6" t="s">
        <v>40</v>
      </c>
      <c r="C37" s="14">
        <f>SUM(D37:BH37)-1-1-1-2-2-3</f>
        <v>287</v>
      </c>
      <c r="D37" s="11">
        <v>5</v>
      </c>
      <c r="E37" s="11">
        <v>6</v>
      </c>
      <c r="F37" s="17">
        <v>1</v>
      </c>
      <c r="G37" s="17">
        <v>3</v>
      </c>
      <c r="H37" s="17">
        <v>2</v>
      </c>
      <c r="I37" s="11">
        <v>5</v>
      </c>
      <c r="J37" s="11">
        <v>28</v>
      </c>
      <c r="K37" s="12">
        <v>17</v>
      </c>
      <c r="L37" s="17"/>
      <c r="M37" s="17">
        <v>1</v>
      </c>
      <c r="N37" s="17"/>
      <c r="O37" s="12">
        <v>18</v>
      </c>
      <c r="P37" s="17">
        <v>1</v>
      </c>
      <c r="Q37" s="17"/>
      <c r="R37" s="12">
        <v>13</v>
      </c>
      <c r="S37" s="12">
        <v>16</v>
      </c>
      <c r="T37" s="12">
        <v>5</v>
      </c>
      <c r="U37" s="12">
        <v>12</v>
      </c>
      <c r="V37" s="12">
        <v>9</v>
      </c>
      <c r="W37" s="12">
        <v>17</v>
      </c>
      <c r="X37" s="12">
        <v>5</v>
      </c>
      <c r="Y37" s="12">
        <v>8</v>
      </c>
      <c r="Z37" s="12">
        <v>10</v>
      </c>
      <c r="AA37" s="12">
        <v>16</v>
      </c>
      <c r="AB37" s="12">
        <v>6</v>
      </c>
      <c r="AC37" s="17"/>
      <c r="AD37" s="17"/>
      <c r="AE37" s="17"/>
      <c r="AF37" s="11">
        <v>16</v>
      </c>
      <c r="AG37" s="17">
        <v>2</v>
      </c>
      <c r="AH37" s="12">
        <v>15</v>
      </c>
      <c r="AI37" s="17"/>
      <c r="AJ37" s="11">
        <v>6</v>
      </c>
      <c r="AK37" s="11">
        <v>5</v>
      </c>
      <c r="AL37" s="17"/>
      <c r="AM37" s="12">
        <v>3</v>
      </c>
      <c r="AN37" s="12">
        <v>15</v>
      </c>
      <c r="AO37" s="12">
        <v>9</v>
      </c>
      <c r="AP37" s="12">
        <v>13</v>
      </c>
      <c r="AQ37" s="12">
        <v>3</v>
      </c>
      <c r="AR37" s="17"/>
      <c r="AS37" s="17"/>
      <c r="AT37" s="12">
        <v>6</v>
      </c>
      <c r="AU37" s="11"/>
      <c r="AV37" s="11"/>
      <c r="AW37" s="11"/>
    </row>
    <row r="38" spans="1:49" ht="15.75" outlineLevel="1">
      <c r="A38" s="9">
        <v>34</v>
      </c>
      <c r="B38" s="6" t="s">
        <v>56</v>
      </c>
      <c r="C38" s="14">
        <f>SUM(D38:BH38)-1-1-3-3-4</f>
        <v>273</v>
      </c>
      <c r="D38" s="17"/>
      <c r="E38" s="17">
        <v>4</v>
      </c>
      <c r="F38" s="17"/>
      <c r="G38" s="17"/>
      <c r="H38" s="11">
        <v>10</v>
      </c>
      <c r="I38" s="11">
        <v>8</v>
      </c>
      <c r="J38" s="11">
        <v>4</v>
      </c>
      <c r="K38" s="12">
        <v>9</v>
      </c>
      <c r="L38" s="12">
        <v>22</v>
      </c>
      <c r="M38" s="12">
        <v>17</v>
      </c>
      <c r="N38" s="17"/>
      <c r="O38" s="17"/>
      <c r="P38" s="17"/>
      <c r="Q38" s="11">
        <v>7</v>
      </c>
      <c r="R38" s="17"/>
      <c r="S38" s="12">
        <v>8</v>
      </c>
      <c r="T38" s="12">
        <v>9</v>
      </c>
      <c r="U38" s="12">
        <v>16</v>
      </c>
      <c r="V38" s="12">
        <v>11</v>
      </c>
      <c r="W38" s="12">
        <v>10</v>
      </c>
      <c r="X38" s="17">
        <v>3</v>
      </c>
      <c r="Y38" s="12">
        <v>4</v>
      </c>
      <c r="Z38" s="12">
        <v>6</v>
      </c>
      <c r="AA38" s="17">
        <v>3</v>
      </c>
      <c r="AB38" s="12">
        <v>11</v>
      </c>
      <c r="AC38" s="12">
        <v>8</v>
      </c>
      <c r="AD38" s="17">
        <v>1</v>
      </c>
      <c r="AE38" s="12">
        <v>20</v>
      </c>
      <c r="AF38" s="12">
        <v>4</v>
      </c>
      <c r="AG38" s="12">
        <v>15</v>
      </c>
      <c r="AH38" s="12">
        <v>4</v>
      </c>
      <c r="AI38" s="12">
        <v>22</v>
      </c>
      <c r="AJ38" s="12">
        <v>13</v>
      </c>
      <c r="AK38" s="12">
        <v>9</v>
      </c>
      <c r="AL38" s="17"/>
      <c r="AM38" s="17"/>
      <c r="AN38" s="17">
        <v>1</v>
      </c>
      <c r="AO38" s="12">
        <v>5</v>
      </c>
      <c r="AP38" s="18">
        <v>4</v>
      </c>
      <c r="AQ38" s="18">
        <v>4</v>
      </c>
      <c r="AR38" s="11">
        <v>13</v>
      </c>
      <c r="AS38" s="17"/>
      <c r="AT38" s="17"/>
      <c r="AU38" s="11"/>
      <c r="AV38" s="11"/>
      <c r="AW38" s="11"/>
    </row>
    <row r="39" spans="1:49" ht="15.75" outlineLevel="1">
      <c r="A39" s="9">
        <v>35</v>
      </c>
      <c r="B39" s="6" t="s">
        <v>37</v>
      </c>
      <c r="C39" s="14">
        <f>SUM(D39:BH39)-1-2-2-1-2-2-2-3-4-2-4-4-4-2-4-5</f>
        <v>269</v>
      </c>
      <c r="D39" s="17">
        <v>2</v>
      </c>
      <c r="E39" s="17">
        <v>5</v>
      </c>
      <c r="F39" s="11">
        <v>11</v>
      </c>
      <c r="G39" s="11">
        <v>15</v>
      </c>
      <c r="H39" s="11">
        <v>11</v>
      </c>
      <c r="I39" s="17">
        <v>2</v>
      </c>
      <c r="J39" s="11">
        <v>11</v>
      </c>
      <c r="K39" s="12">
        <v>7</v>
      </c>
      <c r="L39" s="17">
        <v>4</v>
      </c>
      <c r="M39" s="12">
        <v>7</v>
      </c>
      <c r="N39" s="17">
        <v>4</v>
      </c>
      <c r="O39" s="12">
        <v>12</v>
      </c>
      <c r="P39" s="17">
        <v>2</v>
      </c>
      <c r="Q39" s="17">
        <v>1</v>
      </c>
      <c r="R39" s="12">
        <v>14</v>
      </c>
      <c r="S39" s="12">
        <v>5</v>
      </c>
      <c r="T39" s="17">
        <v>2</v>
      </c>
      <c r="U39" s="17">
        <v>4</v>
      </c>
      <c r="V39" s="12">
        <v>13</v>
      </c>
      <c r="W39" s="12">
        <v>6</v>
      </c>
      <c r="X39" s="12">
        <v>6</v>
      </c>
      <c r="Y39" s="12">
        <v>6</v>
      </c>
      <c r="Z39" s="12">
        <v>18</v>
      </c>
      <c r="AA39" s="12">
        <v>17</v>
      </c>
      <c r="AB39" s="17">
        <v>4</v>
      </c>
      <c r="AC39" s="12">
        <v>7</v>
      </c>
      <c r="AD39" s="17">
        <v>4</v>
      </c>
      <c r="AE39" s="12">
        <v>6</v>
      </c>
      <c r="AF39" s="12">
        <v>17</v>
      </c>
      <c r="AG39" s="12">
        <v>6</v>
      </c>
      <c r="AH39" s="17">
        <v>1</v>
      </c>
      <c r="AI39" s="12">
        <v>8</v>
      </c>
      <c r="AJ39" s="17">
        <v>3</v>
      </c>
      <c r="AK39" s="17">
        <v>2</v>
      </c>
      <c r="AL39" s="12">
        <v>6</v>
      </c>
      <c r="AM39" s="18">
        <v>9</v>
      </c>
      <c r="AN39" s="17">
        <v>2</v>
      </c>
      <c r="AO39" s="18">
        <v>15</v>
      </c>
      <c r="AP39" s="11">
        <v>10</v>
      </c>
      <c r="AQ39" s="12">
        <v>7</v>
      </c>
      <c r="AR39" s="17">
        <v>2</v>
      </c>
      <c r="AS39" s="11">
        <v>5</v>
      </c>
      <c r="AT39" s="12">
        <v>14</v>
      </c>
      <c r="AU39" s="11"/>
      <c r="AV39" s="11"/>
      <c r="AW39" s="11"/>
    </row>
    <row r="40" spans="1:49" ht="15.75" outlineLevel="1">
      <c r="A40" s="9">
        <v>36</v>
      </c>
      <c r="B40" s="6" t="s">
        <v>38</v>
      </c>
      <c r="C40" s="14">
        <f>SUM(D40:BH40)-1-2-2-1-2-2-2-3-4-2-4-4-4-2-4-5</f>
        <v>269</v>
      </c>
      <c r="D40" s="17">
        <v>2</v>
      </c>
      <c r="E40" s="17">
        <v>5</v>
      </c>
      <c r="F40" s="11">
        <v>11</v>
      </c>
      <c r="G40" s="11">
        <v>15</v>
      </c>
      <c r="H40" s="11">
        <v>11</v>
      </c>
      <c r="I40" s="17">
        <v>2</v>
      </c>
      <c r="J40" s="11">
        <v>11</v>
      </c>
      <c r="K40" s="12">
        <v>7</v>
      </c>
      <c r="L40" s="17">
        <v>4</v>
      </c>
      <c r="M40" s="12">
        <v>7</v>
      </c>
      <c r="N40" s="17">
        <v>4</v>
      </c>
      <c r="O40" s="12">
        <v>12</v>
      </c>
      <c r="P40" s="17">
        <v>2</v>
      </c>
      <c r="Q40" s="17">
        <v>1</v>
      </c>
      <c r="R40" s="12">
        <v>14</v>
      </c>
      <c r="S40" s="12">
        <v>5</v>
      </c>
      <c r="T40" s="17">
        <v>2</v>
      </c>
      <c r="U40" s="17">
        <v>4</v>
      </c>
      <c r="V40" s="12">
        <v>13</v>
      </c>
      <c r="W40" s="12">
        <v>6</v>
      </c>
      <c r="X40" s="12">
        <v>6</v>
      </c>
      <c r="Y40" s="12">
        <v>6</v>
      </c>
      <c r="Z40" s="12">
        <v>18</v>
      </c>
      <c r="AA40" s="12">
        <v>17</v>
      </c>
      <c r="AB40" s="17">
        <v>4</v>
      </c>
      <c r="AC40" s="12">
        <v>7</v>
      </c>
      <c r="AD40" s="17">
        <v>4</v>
      </c>
      <c r="AE40" s="12">
        <v>6</v>
      </c>
      <c r="AF40" s="12">
        <v>17</v>
      </c>
      <c r="AG40" s="12">
        <v>6</v>
      </c>
      <c r="AH40" s="17">
        <v>1</v>
      </c>
      <c r="AI40" s="12">
        <v>8</v>
      </c>
      <c r="AJ40" s="17">
        <v>3</v>
      </c>
      <c r="AK40" s="17">
        <v>2</v>
      </c>
      <c r="AL40" s="12">
        <v>6</v>
      </c>
      <c r="AM40" s="18">
        <v>9</v>
      </c>
      <c r="AN40" s="17">
        <v>2</v>
      </c>
      <c r="AO40" s="18">
        <v>15</v>
      </c>
      <c r="AP40" s="11">
        <v>10</v>
      </c>
      <c r="AQ40" s="12">
        <v>7</v>
      </c>
      <c r="AR40" s="17">
        <v>2</v>
      </c>
      <c r="AS40" s="11">
        <v>5</v>
      </c>
      <c r="AT40" s="12">
        <v>14</v>
      </c>
      <c r="AU40" s="11"/>
      <c r="AV40" s="11"/>
      <c r="AW40" s="11"/>
    </row>
    <row r="41" spans="1:49" ht="15.75" outlineLevel="1">
      <c r="A41" s="9">
        <v>37</v>
      </c>
      <c r="B41" s="6" t="s">
        <v>68</v>
      </c>
      <c r="C41" s="14">
        <f>SUM(D41:BH41)-1-2-2-2</f>
        <v>266</v>
      </c>
      <c r="D41" s="17"/>
      <c r="E41" s="17"/>
      <c r="F41" s="17"/>
      <c r="G41" s="17"/>
      <c r="H41" s="17"/>
      <c r="I41" s="11">
        <v>6</v>
      </c>
      <c r="J41" s="17">
        <v>1</v>
      </c>
      <c r="K41" s="11">
        <v>5</v>
      </c>
      <c r="L41" s="12">
        <v>18</v>
      </c>
      <c r="M41" s="12">
        <v>10</v>
      </c>
      <c r="N41" s="12">
        <v>6</v>
      </c>
      <c r="O41" s="12">
        <v>3</v>
      </c>
      <c r="P41" s="12">
        <v>6</v>
      </c>
      <c r="Q41" s="17"/>
      <c r="R41" s="12">
        <v>26</v>
      </c>
      <c r="S41" s="12">
        <v>7</v>
      </c>
      <c r="T41" s="17"/>
      <c r="U41" s="17"/>
      <c r="V41" s="17"/>
      <c r="W41" s="17"/>
      <c r="X41" s="17"/>
      <c r="Y41" s="12">
        <v>14</v>
      </c>
      <c r="Z41" s="11">
        <v>4</v>
      </c>
      <c r="AA41" s="11">
        <v>6</v>
      </c>
      <c r="AB41" s="11">
        <v>16</v>
      </c>
      <c r="AC41" s="12">
        <v>9</v>
      </c>
      <c r="AD41" s="12">
        <v>6</v>
      </c>
      <c r="AE41" s="17"/>
      <c r="AF41" s="12">
        <v>10</v>
      </c>
      <c r="AG41" s="12">
        <v>7</v>
      </c>
      <c r="AH41" s="12">
        <v>3</v>
      </c>
      <c r="AI41" s="12">
        <v>15</v>
      </c>
      <c r="AJ41" s="12">
        <v>12</v>
      </c>
      <c r="AK41" s="12">
        <v>6</v>
      </c>
      <c r="AL41" s="17">
        <v>2</v>
      </c>
      <c r="AM41" s="17">
        <v>2</v>
      </c>
      <c r="AN41" s="12">
        <v>14</v>
      </c>
      <c r="AO41" s="12">
        <v>17</v>
      </c>
      <c r="AP41" s="12">
        <v>17</v>
      </c>
      <c r="AQ41" s="12">
        <v>9</v>
      </c>
      <c r="AR41" s="12">
        <v>4</v>
      </c>
      <c r="AS41" s="17">
        <v>2</v>
      </c>
      <c r="AT41" s="12">
        <v>10</v>
      </c>
      <c r="AU41" s="11"/>
      <c r="AV41" s="11"/>
      <c r="AW41" s="11"/>
    </row>
    <row r="42" spans="1:49" ht="15.75" outlineLevel="1">
      <c r="A42" s="9">
        <v>38</v>
      </c>
      <c r="B42" s="6" t="s">
        <v>43</v>
      </c>
      <c r="C42" s="14">
        <f>SUM(D42:BH42)-1-1-2</f>
        <v>265</v>
      </c>
      <c r="D42" s="11">
        <v>12</v>
      </c>
      <c r="E42" s="11">
        <v>3</v>
      </c>
      <c r="F42" s="11">
        <v>7</v>
      </c>
      <c r="G42" s="17"/>
      <c r="H42" s="11">
        <v>7</v>
      </c>
      <c r="I42" s="11">
        <v>13</v>
      </c>
      <c r="J42" s="11">
        <v>7</v>
      </c>
      <c r="K42" s="12">
        <v>8</v>
      </c>
      <c r="L42" s="17">
        <v>2</v>
      </c>
      <c r="M42" s="17"/>
      <c r="N42" s="17"/>
      <c r="O42" s="17"/>
      <c r="P42" s="17"/>
      <c r="Q42" s="11">
        <v>6</v>
      </c>
      <c r="R42" s="17"/>
      <c r="S42" s="11">
        <v>19</v>
      </c>
      <c r="T42" s="11">
        <v>10</v>
      </c>
      <c r="U42" s="17"/>
      <c r="V42" s="12">
        <v>4</v>
      </c>
      <c r="W42" s="12">
        <v>4</v>
      </c>
      <c r="X42" s="12">
        <v>18</v>
      </c>
      <c r="Y42" s="12">
        <v>13</v>
      </c>
      <c r="Z42" s="12">
        <v>8</v>
      </c>
      <c r="AA42" s="17"/>
      <c r="AB42" s="17">
        <v>1</v>
      </c>
      <c r="AC42" s="12">
        <v>18</v>
      </c>
      <c r="AD42" s="17"/>
      <c r="AE42" s="17"/>
      <c r="AF42" s="12">
        <v>9</v>
      </c>
      <c r="AG42" s="12">
        <v>12</v>
      </c>
      <c r="AH42" s="12">
        <v>18</v>
      </c>
      <c r="AI42" s="17"/>
      <c r="AJ42" s="11">
        <v>10</v>
      </c>
      <c r="AK42" s="11">
        <v>10</v>
      </c>
      <c r="AL42" s="12">
        <v>14</v>
      </c>
      <c r="AM42" s="12">
        <v>4</v>
      </c>
      <c r="AN42" s="17">
        <v>1</v>
      </c>
      <c r="AO42" s="12">
        <v>10</v>
      </c>
      <c r="AP42" s="12">
        <v>3</v>
      </c>
      <c r="AQ42" s="17"/>
      <c r="AR42" s="12">
        <v>11</v>
      </c>
      <c r="AS42" s="17"/>
      <c r="AT42" s="12">
        <v>7</v>
      </c>
      <c r="AU42" s="11"/>
      <c r="AV42" s="11"/>
      <c r="AW42" s="11"/>
    </row>
    <row r="43" spans="1:49" ht="15.75" outlineLevel="1">
      <c r="A43" s="9">
        <v>39</v>
      </c>
      <c r="B43" s="6" t="s">
        <v>54</v>
      </c>
      <c r="C43" s="14">
        <f>SUM(D43:BH43)</f>
        <v>255</v>
      </c>
      <c r="D43" s="17"/>
      <c r="E43" s="11">
        <v>19</v>
      </c>
      <c r="F43" s="11">
        <v>12</v>
      </c>
      <c r="G43" s="17"/>
      <c r="H43" s="17"/>
      <c r="I43" s="17"/>
      <c r="J43" s="17"/>
      <c r="K43" s="17"/>
      <c r="L43" s="17"/>
      <c r="M43" s="17"/>
      <c r="N43" s="17"/>
      <c r="O43" s="11">
        <v>21</v>
      </c>
      <c r="P43" s="11">
        <v>13</v>
      </c>
      <c r="Q43" s="11">
        <v>9</v>
      </c>
      <c r="R43" s="12">
        <v>12</v>
      </c>
      <c r="S43" s="17"/>
      <c r="T43" s="17"/>
      <c r="U43" s="12">
        <v>18</v>
      </c>
      <c r="V43" s="17"/>
      <c r="W43" s="11">
        <v>16</v>
      </c>
      <c r="X43" s="12">
        <v>14</v>
      </c>
      <c r="Y43" s="12">
        <v>16</v>
      </c>
      <c r="Z43" s="12">
        <v>15</v>
      </c>
      <c r="AA43" s="17"/>
      <c r="AB43" s="11">
        <v>19</v>
      </c>
      <c r="AC43" s="12">
        <v>15</v>
      </c>
      <c r="AD43" s="12">
        <v>5</v>
      </c>
      <c r="AE43" s="17"/>
      <c r="AF43" s="17"/>
      <c r="AG43" s="11"/>
      <c r="AH43" s="11"/>
      <c r="AI43" s="11"/>
      <c r="AJ43" s="12">
        <v>17</v>
      </c>
      <c r="AK43" s="12">
        <v>17</v>
      </c>
      <c r="AL43" s="11"/>
      <c r="AM43" s="11">
        <v>1</v>
      </c>
      <c r="AN43" s="11"/>
      <c r="AO43" s="11"/>
      <c r="AP43" s="11"/>
      <c r="AQ43" s="11"/>
      <c r="AR43" s="11"/>
      <c r="AS43" s="11">
        <v>16</v>
      </c>
      <c r="AT43" s="17"/>
      <c r="AU43" s="11"/>
      <c r="AV43" s="11"/>
      <c r="AW43" s="11"/>
    </row>
    <row r="44" spans="1:49" ht="15.75" outlineLevel="1">
      <c r="A44" s="9">
        <v>40</v>
      </c>
      <c r="B44" s="6" t="s">
        <v>49</v>
      </c>
      <c r="C44" s="14">
        <f>SUM(D44:BH44)-1-1-1-2-1-2-2-2-2-1-2-2-2-3-3</f>
        <v>251</v>
      </c>
      <c r="D44" s="11">
        <v>6</v>
      </c>
      <c r="E44" s="17">
        <v>2</v>
      </c>
      <c r="F44" s="11">
        <v>4</v>
      </c>
      <c r="G44" s="17">
        <v>2</v>
      </c>
      <c r="H44" s="11">
        <v>13</v>
      </c>
      <c r="I44" s="17">
        <v>3</v>
      </c>
      <c r="J44" s="11">
        <v>8</v>
      </c>
      <c r="K44" s="12">
        <v>6</v>
      </c>
      <c r="L44" s="17">
        <v>3</v>
      </c>
      <c r="M44" s="12">
        <v>15</v>
      </c>
      <c r="N44" s="17">
        <v>2</v>
      </c>
      <c r="O44" s="12">
        <v>5</v>
      </c>
      <c r="P44" s="12">
        <v>7</v>
      </c>
      <c r="Q44" s="17">
        <v>2</v>
      </c>
      <c r="R44" s="12">
        <v>3</v>
      </c>
      <c r="S44" s="17">
        <v>1</v>
      </c>
      <c r="T44" s="12">
        <v>8</v>
      </c>
      <c r="U44" s="12">
        <v>13</v>
      </c>
      <c r="V44" s="12">
        <v>16</v>
      </c>
      <c r="W44" s="12">
        <v>3</v>
      </c>
      <c r="X44" s="12">
        <v>7</v>
      </c>
      <c r="Y44" s="17">
        <v>2</v>
      </c>
      <c r="Z44" s="17">
        <v>1</v>
      </c>
      <c r="AA44" s="12">
        <v>35</v>
      </c>
      <c r="AB44" s="17">
        <v>2</v>
      </c>
      <c r="AC44" s="12">
        <v>5</v>
      </c>
      <c r="AD44" s="17">
        <v>2</v>
      </c>
      <c r="AE44" s="12">
        <v>10</v>
      </c>
      <c r="AF44" s="12">
        <v>5</v>
      </c>
      <c r="AG44" s="17">
        <v>1</v>
      </c>
      <c r="AH44" s="12">
        <v>16</v>
      </c>
      <c r="AI44" s="17">
        <v>1</v>
      </c>
      <c r="AJ44" s="17"/>
      <c r="AK44" s="12">
        <v>18</v>
      </c>
      <c r="AL44" s="12">
        <v>13</v>
      </c>
      <c r="AM44" s="12">
        <v>6</v>
      </c>
      <c r="AN44" s="12">
        <v>5</v>
      </c>
      <c r="AO44" s="17">
        <v>1</v>
      </c>
      <c r="AP44" s="12">
        <v>11</v>
      </c>
      <c r="AQ44" s="17">
        <v>2</v>
      </c>
      <c r="AR44" s="12">
        <v>7</v>
      </c>
      <c r="AS44" s="18">
        <v>3</v>
      </c>
      <c r="AT44" s="11">
        <v>3</v>
      </c>
      <c r="AU44" s="11"/>
      <c r="AV44" s="11"/>
      <c r="AW44" s="11"/>
    </row>
    <row r="45" spans="1:49" ht="15.75" outlineLevel="1">
      <c r="A45" s="9">
        <v>41</v>
      </c>
      <c r="B45" s="6" t="s">
        <v>149</v>
      </c>
      <c r="C45" s="14">
        <f>SUM(D45:BH45)</f>
        <v>243</v>
      </c>
      <c r="D45" s="17"/>
      <c r="E45" s="11">
        <v>4</v>
      </c>
      <c r="F45" s="17"/>
      <c r="G45" s="17"/>
      <c r="H45" s="11">
        <v>10</v>
      </c>
      <c r="I45" s="17"/>
      <c r="J45" s="11">
        <v>4</v>
      </c>
      <c r="K45" s="11">
        <v>9</v>
      </c>
      <c r="L45" s="12">
        <v>22</v>
      </c>
      <c r="M45" s="17"/>
      <c r="N45" s="17"/>
      <c r="O45" s="17"/>
      <c r="P45" s="17"/>
      <c r="Q45" s="17"/>
      <c r="R45" s="17"/>
      <c r="S45" s="11">
        <v>8</v>
      </c>
      <c r="T45" s="11">
        <v>9</v>
      </c>
      <c r="U45" s="11">
        <v>16</v>
      </c>
      <c r="V45" s="12">
        <v>11</v>
      </c>
      <c r="W45" s="12">
        <v>10</v>
      </c>
      <c r="X45" s="12">
        <v>3</v>
      </c>
      <c r="Y45" s="12">
        <v>4</v>
      </c>
      <c r="Z45" s="12">
        <v>6</v>
      </c>
      <c r="AA45" s="12">
        <v>3</v>
      </c>
      <c r="AB45" s="12">
        <v>11</v>
      </c>
      <c r="AC45" s="17"/>
      <c r="AD45" s="17"/>
      <c r="AE45" s="12">
        <v>20</v>
      </c>
      <c r="AF45" s="12">
        <v>4</v>
      </c>
      <c r="AG45" s="12">
        <v>15</v>
      </c>
      <c r="AH45" s="12">
        <v>4</v>
      </c>
      <c r="AI45" s="12">
        <v>22</v>
      </c>
      <c r="AJ45" s="12">
        <v>13</v>
      </c>
      <c r="AK45" s="12">
        <v>9</v>
      </c>
      <c r="AL45" s="17"/>
      <c r="AM45" s="17"/>
      <c r="AN45" s="17"/>
      <c r="AO45" s="11">
        <v>5</v>
      </c>
      <c r="AP45" s="11">
        <v>4</v>
      </c>
      <c r="AQ45" s="11">
        <v>4</v>
      </c>
      <c r="AR45" s="12">
        <v>13</v>
      </c>
      <c r="AS45" s="17"/>
      <c r="AT45" s="11"/>
      <c r="AU45" s="11"/>
      <c r="AV45" s="11"/>
      <c r="AW45" s="11"/>
    </row>
    <row r="46" spans="1:49" ht="15.75" outlineLevel="1">
      <c r="A46" s="9">
        <v>42</v>
      </c>
      <c r="B46" s="6" t="s">
        <v>44</v>
      </c>
      <c r="C46" s="14">
        <f>SUM(D46:BH46)-1-1-1-1-1-1-1-1-1-2-2-2-2-2</f>
        <v>226</v>
      </c>
      <c r="D46" s="11">
        <v>4</v>
      </c>
      <c r="E46" s="17">
        <v>1</v>
      </c>
      <c r="F46" s="11">
        <v>10</v>
      </c>
      <c r="G46" s="11">
        <v>9</v>
      </c>
      <c r="H46" s="11">
        <v>15</v>
      </c>
      <c r="I46" s="17">
        <v>1</v>
      </c>
      <c r="J46" s="11">
        <v>5</v>
      </c>
      <c r="K46" s="12">
        <v>4</v>
      </c>
      <c r="L46" s="17">
        <v>1</v>
      </c>
      <c r="M46" s="12">
        <v>18</v>
      </c>
      <c r="N46" s="12">
        <v>3</v>
      </c>
      <c r="O46" s="17">
        <v>2</v>
      </c>
      <c r="P46" s="12">
        <v>4</v>
      </c>
      <c r="Q46" s="17"/>
      <c r="R46" s="17">
        <v>1</v>
      </c>
      <c r="S46" s="17">
        <v>2</v>
      </c>
      <c r="T46" s="12">
        <v>6</v>
      </c>
      <c r="U46" s="17">
        <v>1</v>
      </c>
      <c r="V46" s="17"/>
      <c r="W46" s="17">
        <v>1</v>
      </c>
      <c r="X46" s="17">
        <v>1</v>
      </c>
      <c r="Y46" s="12">
        <v>7</v>
      </c>
      <c r="Z46" s="12">
        <v>11</v>
      </c>
      <c r="AA46" s="12">
        <v>21</v>
      </c>
      <c r="AB46" s="12">
        <v>17</v>
      </c>
      <c r="AC46" s="17">
        <v>1</v>
      </c>
      <c r="AD46" s="12">
        <v>3</v>
      </c>
      <c r="AE46" s="17">
        <v>1</v>
      </c>
      <c r="AF46" s="17">
        <v>2</v>
      </c>
      <c r="AG46" s="12">
        <v>5</v>
      </c>
      <c r="AH46" s="17">
        <v>2</v>
      </c>
      <c r="AI46" s="12">
        <v>4</v>
      </c>
      <c r="AJ46" s="12">
        <v>9</v>
      </c>
      <c r="AK46" s="12">
        <v>7</v>
      </c>
      <c r="AL46" s="12">
        <v>5</v>
      </c>
      <c r="AM46" s="12">
        <v>13</v>
      </c>
      <c r="AN46" s="12">
        <v>3</v>
      </c>
      <c r="AO46" s="17">
        <v>2</v>
      </c>
      <c r="AP46" s="12">
        <v>7</v>
      </c>
      <c r="AQ46" s="12">
        <v>11</v>
      </c>
      <c r="AR46" s="12">
        <v>8</v>
      </c>
      <c r="AS46" s="12">
        <v>12</v>
      </c>
      <c r="AT46" s="12">
        <v>5</v>
      </c>
      <c r="AU46" s="11"/>
      <c r="AV46" s="11"/>
      <c r="AW46" s="11"/>
    </row>
    <row r="47" spans="1:49" ht="15.75" outlineLevel="1">
      <c r="A47" s="9">
        <v>43</v>
      </c>
      <c r="B47" s="6" t="s">
        <v>50</v>
      </c>
      <c r="C47" s="14">
        <f>SUM(D47:BH47)-1-1-1-1-2-2-2-1-2-2-2-2-2</f>
        <v>222</v>
      </c>
      <c r="D47" s="11">
        <v>6</v>
      </c>
      <c r="E47" s="17">
        <v>2</v>
      </c>
      <c r="F47" s="11">
        <v>4</v>
      </c>
      <c r="G47" s="17">
        <v>2</v>
      </c>
      <c r="H47" s="11">
        <v>13</v>
      </c>
      <c r="I47" s="18">
        <v>3</v>
      </c>
      <c r="J47" s="11">
        <v>8</v>
      </c>
      <c r="K47" s="17"/>
      <c r="L47" s="12">
        <v>3</v>
      </c>
      <c r="M47" s="17"/>
      <c r="N47" s="17">
        <v>2</v>
      </c>
      <c r="O47" s="12">
        <v>5</v>
      </c>
      <c r="P47" s="12">
        <v>7</v>
      </c>
      <c r="Q47" s="17">
        <v>2</v>
      </c>
      <c r="R47" s="12">
        <v>3</v>
      </c>
      <c r="S47" s="17">
        <v>1</v>
      </c>
      <c r="T47" s="12">
        <v>8</v>
      </c>
      <c r="U47" s="12">
        <v>13</v>
      </c>
      <c r="V47" s="12">
        <v>16</v>
      </c>
      <c r="W47" s="12">
        <v>3</v>
      </c>
      <c r="X47" s="12">
        <v>7</v>
      </c>
      <c r="Y47" s="17">
        <v>2</v>
      </c>
      <c r="Z47" s="17">
        <v>1</v>
      </c>
      <c r="AA47" s="12">
        <v>35</v>
      </c>
      <c r="AB47" s="17">
        <v>2</v>
      </c>
      <c r="AC47" s="12">
        <v>5</v>
      </c>
      <c r="AD47" s="17">
        <v>2</v>
      </c>
      <c r="AE47" s="12">
        <v>10</v>
      </c>
      <c r="AF47" s="12">
        <v>5</v>
      </c>
      <c r="AG47" s="17">
        <v>1</v>
      </c>
      <c r="AH47" s="12">
        <v>16</v>
      </c>
      <c r="AI47" s="17">
        <v>1</v>
      </c>
      <c r="AJ47" s="12">
        <v>4</v>
      </c>
      <c r="AK47" s="17"/>
      <c r="AL47" s="12">
        <v>13</v>
      </c>
      <c r="AM47" s="18">
        <v>6</v>
      </c>
      <c r="AN47" s="11">
        <v>5</v>
      </c>
      <c r="AO47" s="17">
        <v>1</v>
      </c>
      <c r="AP47" s="11">
        <v>11</v>
      </c>
      <c r="AQ47" s="17">
        <v>2</v>
      </c>
      <c r="AR47" s="12">
        <v>7</v>
      </c>
      <c r="AS47" s="12">
        <v>3</v>
      </c>
      <c r="AT47" s="12">
        <v>3</v>
      </c>
      <c r="AU47" s="11"/>
      <c r="AV47" s="11"/>
      <c r="AW47" s="11"/>
    </row>
    <row r="48" spans="1:49" ht="15.75" outlineLevel="1">
      <c r="A48" s="9">
        <v>44</v>
      </c>
      <c r="B48" s="6" t="s">
        <v>65</v>
      </c>
      <c r="C48" s="14">
        <f>SUM(D48:BH48)</f>
        <v>212</v>
      </c>
      <c r="D48" s="11">
        <v>10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1">
        <v>10</v>
      </c>
      <c r="R48" s="17"/>
      <c r="S48" s="11">
        <v>25</v>
      </c>
      <c r="T48" s="11">
        <v>24</v>
      </c>
      <c r="U48" s="12">
        <v>17</v>
      </c>
      <c r="V48" s="17"/>
      <c r="W48" s="12">
        <v>26</v>
      </c>
      <c r="X48" s="17"/>
      <c r="Y48" s="17"/>
      <c r="Z48" s="11">
        <v>12</v>
      </c>
      <c r="AA48" s="11"/>
      <c r="AB48" s="11"/>
      <c r="AC48" s="11">
        <v>6</v>
      </c>
      <c r="AD48" s="11">
        <v>12</v>
      </c>
      <c r="AE48" s="11"/>
      <c r="AF48" s="11"/>
      <c r="AG48" s="12">
        <v>11</v>
      </c>
      <c r="AH48" s="12">
        <v>6</v>
      </c>
      <c r="AI48" s="11"/>
      <c r="AJ48" s="11"/>
      <c r="AK48" s="12">
        <v>14</v>
      </c>
      <c r="AL48" s="11"/>
      <c r="AM48" s="11"/>
      <c r="AN48" s="12">
        <v>17</v>
      </c>
      <c r="AO48" s="11"/>
      <c r="AP48" s="11"/>
      <c r="AQ48" s="11">
        <v>8</v>
      </c>
      <c r="AR48" s="11">
        <v>14</v>
      </c>
      <c r="AS48" s="11"/>
      <c r="AT48" s="11"/>
      <c r="AU48" s="11"/>
      <c r="AV48" s="11"/>
      <c r="AW48" s="11"/>
    </row>
    <row r="49" spans="1:49" ht="15.75" outlineLevel="1">
      <c r="A49" s="9">
        <v>45</v>
      </c>
      <c r="B49" s="6" t="s">
        <v>15</v>
      </c>
      <c r="C49" s="14">
        <f>SUM(D49:BH49)</f>
        <v>204</v>
      </c>
      <c r="D49" s="11">
        <v>27</v>
      </c>
      <c r="E49" s="11">
        <v>25</v>
      </c>
      <c r="F49" s="11">
        <v>16</v>
      </c>
      <c r="G49" s="11">
        <v>11</v>
      </c>
      <c r="H49" s="11">
        <v>14</v>
      </c>
      <c r="I49" s="11">
        <v>20</v>
      </c>
      <c r="J49" s="11">
        <v>12</v>
      </c>
      <c r="K49" s="12">
        <v>12</v>
      </c>
      <c r="L49" s="12">
        <v>20</v>
      </c>
      <c r="M49" s="12">
        <v>8</v>
      </c>
      <c r="N49" s="12">
        <v>8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1"/>
      <c r="AF49" s="11"/>
      <c r="AG49" s="11"/>
      <c r="AH49" s="11"/>
      <c r="AI49" s="12">
        <v>31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5.75" outlineLevel="1">
      <c r="A50" s="9">
        <v>46</v>
      </c>
      <c r="B50" s="6" t="s">
        <v>58</v>
      </c>
      <c r="C50" s="14">
        <f>SUM(D50:BH50)</f>
        <v>153</v>
      </c>
      <c r="D50" s="17"/>
      <c r="E50" s="17"/>
      <c r="F50" s="17"/>
      <c r="G50" s="17"/>
      <c r="H50" s="17"/>
      <c r="I50" s="11">
        <v>18</v>
      </c>
      <c r="J50" s="11">
        <v>6</v>
      </c>
      <c r="K50" s="17"/>
      <c r="L50" s="11">
        <v>8</v>
      </c>
      <c r="M50" s="12">
        <v>3</v>
      </c>
      <c r="N50" s="12">
        <v>5</v>
      </c>
      <c r="O50" s="17"/>
      <c r="P50" s="17"/>
      <c r="Q50" s="12">
        <v>14</v>
      </c>
      <c r="R50" s="12">
        <v>10</v>
      </c>
      <c r="S50" s="12">
        <v>4</v>
      </c>
      <c r="T50" s="12">
        <v>11</v>
      </c>
      <c r="U50" s="12">
        <v>8</v>
      </c>
      <c r="V50" s="17"/>
      <c r="W50" s="12">
        <v>7</v>
      </c>
      <c r="X50" s="12">
        <v>11</v>
      </c>
      <c r="Y50" s="12">
        <v>1</v>
      </c>
      <c r="Z50" s="12">
        <v>5</v>
      </c>
      <c r="AA50" s="17"/>
      <c r="AB50" s="11">
        <v>3</v>
      </c>
      <c r="AC50" s="12">
        <v>8</v>
      </c>
      <c r="AD50" s="12">
        <v>1</v>
      </c>
      <c r="AE50" s="17"/>
      <c r="AF50" s="12">
        <v>1</v>
      </c>
      <c r="AG50" s="17"/>
      <c r="AH50" s="12">
        <v>18</v>
      </c>
      <c r="AI50" s="17"/>
      <c r="AJ50" s="11">
        <v>1</v>
      </c>
      <c r="AK50" s="11">
        <v>4</v>
      </c>
      <c r="AL50" s="12">
        <v>1</v>
      </c>
      <c r="AM50" s="12">
        <v>4</v>
      </c>
      <c r="AN50" s="17"/>
      <c r="AO50" s="17"/>
      <c r="AP50" s="17"/>
      <c r="AQ50" s="11"/>
      <c r="AR50" s="11"/>
      <c r="AS50" s="11">
        <v>1</v>
      </c>
      <c r="AT50" s="11"/>
      <c r="AU50" s="11"/>
      <c r="AV50" s="11"/>
      <c r="AW50" s="11"/>
    </row>
    <row r="51" spans="1:49" ht="15.75" outlineLevel="1">
      <c r="A51" s="9">
        <v>47</v>
      </c>
      <c r="B51" s="6" t="s">
        <v>151</v>
      </c>
      <c r="C51" s="14">
        <f>SUM(D51:BH51)</f>
        <v>153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1"/>
      <c r="U51" s="11"/>
      <c r="V51" s="11"/>
      <c r="W51" s="11"/>
      <c r="X51" s="11">
        <v>1</v>
      </c>
      <c r="Y51" s="11">
        <v>7</v>
      </c>
      <c r="Z51" s="11">
        <v>11</v>
      </c>
      <c r="AA51" s="12">
        <v>21</v>
      </c>
      <c r="AB51" s="12">
        <v>17</v>
      </c>
      <c r="AC51" s="11"/>
      <c r="AD51" s="12">
        <v>3</v>
      </c>
      <c r="AE51" s="11"/>
      <c r="AF51" s="11"/>
      <c r="AG51" s="11">
        <v>5</v>
      </c>
      <c r="AH51" s="11">
        <v>2</v>
      </c>
      <c r="AI51" s="12">
        <v>4</v>
      </c>
      <c r="AJ51" s="12">
        <v>9</v>
      </c>
      <c r="AK51" s="12">
        <v>7</v>
      </c>
      <c r="AL51" s="12">
        <v>5</v>
      </c>
      <c r="AM51" s="12">
        <v>13</v>
      </c>
      <c r="AN51" s="12">
        <v>3</v>
      </c>
      <c r="AO51" s="12">
        <v>2</v>
      </c>
      <c r="AP51" s="12">
        <v>7</v>
      </c>
      <c r="AQ51" s="12">
        <v>11</v>
      </c>
      <c r="AR51" s="12">
        <v>8</v>
      </c>
      <c r="AS51" s="12">
        <v>12</v>
      </c>
      <c r="AT51" s="12">
        <v>5</v>
      </c>
      <c r="AU51" s="11"/>
      <c r="AV51" s="11"/>
      <c r="AW51" s="11"/>
    </row>
    <row r="52" spans="1:49" ht="15.75" outlineLevel="1">
      <c r="A52" s="9">
        <v>48</v>
      </c>
      <c r="B52" s="6" t="s">
        <v>53</v>
      </c>
      <c r="C52" s="14">
        <f>SUM(D52:BH52)</f>
        <v>146</v>
      </c>
      <c r="D52" s="17"/>
      <c r="E52" s="17"/>
      <c r="F52" s="17"/>
      <c r="G52" s="11">
        <v>13</v>
      </c>
      <c r="H52" s="11">
        <v>19</v>
      </c>
      <c r="I52" s="17"/>
      <c r="J52" s="17"/>
      <c r="K52" s="11">
        <v>20</v>
      </c>
      <c r="L52" s="12">
        <v>13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1">
        <v>19</v>
      </c>
      <c r="Y52" s="11"/>
      <c r="Z52" s="11"/>
      <c r="AA52" s="11">
        <v>42</v>
      </c>
      <c r="AB52" s="11"/>
      <c r="AC52" s="11"/>
      <c r="AD52" s="11"/>
      <c r="AE52" s="11"/>
      <c r="AF52" s="11"/>
      <c r="AG52" s="12">
        <v>20</v>
      </c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5.75" outlineLevel="1">
      <c r="A53" s="9">
        <v>49</v>
      </c>
      <c r="B53" s="6" t="s">
        <v>46</v>
      </c>
      <c r="C53" s="14">
        <f>SUM(D53:BH53)</f>
        <v>129</v>
      </c>
      <c r="D53" s="11">
        <v>1</v>
      </c>
      <c r="E53" s="11">
        <v>17</v>
      </c>
      <c r="F53" s="17"/>
      <c r="G53" s="11">
        <v>5</v>
      </c>
      <c r="H53" s="11">
        <v>9</v>
      </c>
      <c r="I53" s="11">
        <v>10</v>
      </c>
      <c r="J53" s="11">
        <v>2</v>
      </c>
      <c r="K53" s="12">
        <v>10</v>
      </c>
      <c r="L53" s="17"/>
      <c r="M53" s="12">
        <v>13</v>
      </c>
      <c r="N53" s="12">
        <v>1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1">
        <v>10</v>
      </c>
      <c r="Z53" s="17"/>
      <c r="AA53" s="17"/>
      <c r="AB53" s="17"/>
      <c r="AC53" s="11">
        <v>2</v>
      </c>
      <c r="AD53" s="11">
        <v>8</v>
      </c>
      <c r="AE53" s="17"/>
      <c r="AF53" s="11">
        <v>3</v>
      </c>
      <c r="AG53" s="11"/>
      <c r="AH53" s="12">
        <v>19</v>
      </c>
      <c r="AI53" s="11"/>
      <c r="AJ53" s="11">
        <v>8</v>
      </c>
      <c r="AK53" s="11">
        <v>1</v>
      </c>
      <c r="AL53" s="11"/>
      <c r="AM53" s="11"/>
      <c r="AN53" s="11"/>
      <c r="AO53" s="11">
        <v>4</v>
      </c>
      <c r="AP53" s="11">
        <v>2</v>
      </c>
      <c r="AQ53" s="11"/>
      <c r="AR53" s="11"/>
      <c r="AS53" s="11">
        <v>4</v>
      </c>
      <c r="AT53" s="11"/>
      <c r="AU53" s="11"/>
      <c r="AV53" s="11"/>
      <c r="AW53" s="11"/>
    </row>
    <row r="54" spans="1:49" ht="15.75" outlineLevel="1">
      <c r="A54" s="9">
        <v>50</v>
      </c>
      <c r="B54" s="6" t="s">
        <v>85</v>
      </c>
      <c r="C54" s="14">
        <f>SUM(D54:BH54)</f>
        <v>126</v>
      </c>
      <c r="D54" s="17"/>
      <c r="E54" s="17"/>
      <c r="F54" s="17"/>
      <c r="G54" s="17"/>
      <c r="H54" s="17"/>
      <c r="I54" s="17"/>
      <c r="J54" s="17"/>
      <c r="K54" s="17"/>
      <c r="L54" s="17"/>
      <c r="M54" s="11">
        <v>28</v>
      </c>
      <c r="N54" s="17"/>
      <c r="O54" s="17"/>
      <c r="P54" s="17"/>
      <c r="Q54" s="17"/>
      <c r="R54" s="17"/>
      <c r="S54" s="11">
        <v>20</v>
      </c>
      <c r="T54" s="17"/>
      <c r="U54" s="17"/>
      <c r="V54" s="11"/>
      <c r="W54" s="11"/>
      <c r="X54" s="11"/>
      <c r="Y54" s="11">
        <v>20</v>
      </c>
      <c r="Z54" s="11">
        <v>16</v>
      </c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>
        <v>20</v>
      </c>
      <c r="AM54" s="11"/>
      <c r="AN54" s="11"/>
      <c r="AO54" s="11"/>
      <c r="AP54" s="11"/>
      <c r="AQ54" s="11"/>
      <c r="AR54" s="11"/>
      <c r="AS54" s="11">
        <v>22</v>
      </c>
      <c r="AT54" s="11"/>
      <c r="AU54" s="11"/>
      <c r="AV54" s="11"/>
      <c r="AW54" s="11"/>
    </row>
    <row r="55" spans="1:49" ht="15.75" outlineLevel="1">
      <c r="A55" s="9">
        <v>51</v>
      </c>
      <c r="B55" s="6" t="s">
        <v>95</v>
      </c>
      <c r="C55" s="14">
        <f>SUM(D55:BH55)</f>
        <v>126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1">
        <v>19</v>
      </c>
      <c r="T55" s="11">
        <v>10</v>
      </c>
      <c r="U55" s="17"/>
      <c r="V55" s="11"/>
      <c r="W55" s="11"/>
      <c r="X55" s="11"/>
      <c r="Y55" s="11">
        <v>13</v>
      </c>
      <c r="Z55" s="11">
        <v>8</v>
      </c>
      <c r="AA55" s="11"/>
      <c r="AB55" s="11">
        <v>1</v>
      </c>
      <c r="AC55" s="12">
        <v>18</v>
      </c>
      <c r="AD55" s="11"/>
      <c r="AE55" s="11"/>
      <c r="AF55" s="11"/>
      <c r="AG55" s="11">
        <v>12</v>
      </c>
      <c r="AH55" s="11"/>
      <c r="AI55" s="11"/>
      <c r="AJ55" s="11"/>
      <c r="AK55" s="11">
        <v>10</v>
      </c>
      <c r="AL55" s="11">
        <v>14</v>
      </c>
      <c r="AM55" s="11"/>
      <c r="AN55" s="11"/>
      <c r="AO55" s="11">
        <v>10</v>
      </c>
      <c r="AP55" s="12">
        <v>3</v>
      </c>
      <c r="AQ55" s="11"/>
      <c r="AR55" s="11"/>
      <c r="AS55" s="11"/>
      <c r="AT55" s="11">
        <v>8</v>
      </c>
      <c r="AU55" s="11"/>
      <c r="AV55" s="11"/>
      <c r="AW55" s="11"/>
    </row>
    <row r="56" spans="1:49" ht="15.75" outlineLevel="1">
      <c r="A56" s="9">
        <v>52</v>
      </c>
      <c r="B56" s="6" t="s">
        <v>143</v>
      </c>
      <c r="C56" s="14">
        <f>SUM(D56:BH56)</f>
        <v>120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1"/>
      <c r="U56" s="11"/>
      <c r="V56" s="11">
        <v>39</v>
      </c>
      <c r="W56" s="11"/>
      <c r="X56" s="11"/>
      <c r="Y56" s="11"/>
      <c r="Z56" s="11"/>
      <c r="AA56" s="11">
        <v>25</v>
      </c>
      <c r="AB56" s="11"/>
      <c r="AC56" s="11"/>
      <c r="AD56" s="11"/>
      <c r="AE56" s="11"/>
      <c r="AF56" s="11"/>
      <c r="AG56" s="11"/>
      <c r="AH56" s="11"/>
      <c r="AI56" s="11">
        <v>39</v>
      </c>
      <c r="AJ56" s="11"/>
      <c r="AK56" s="11"/>
      <c r="AL56" s="11"/>
      <c r="AM56" s="11"/>
      <c r="AN56" s="11"/>
      <c r="AO56" s="11"/>
      <c r="AP56" s="11"/>
      <c r="AQ56" s="11"/>
      <c r="AR56" s="11"/>
      <c r="AS56" s="11">
        <v>17</v>
      </c>
      <c r="AT56" s="11"/>
      <c r="AU56" s="11"/>
      <c r="AV56" s="11"/>
      <c r="AW56" s="11"/>
    </row>
    <row r="57" spans="1:49" ht="15.75" outlineLevel="1">
      <c r="A57" s="9">
        <v>53</v>
      </c>
      <c r="B57" s="6" t="s">
        <v>144</v>
      </c>
      <c r="C57" s="14">
        <f>SUM(D57:BH57)</f>
        <v>120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1"/>
      <c r="U57" s="11"/>
      <c r="V57" s="11">
        <v>39</v>
      </c>
      <c r="W57" s="11"/>
      <c r="X57" s="11"/>
      <c r="Y57" s="11"/>
      <c r="Z57" s="11"/>
      <c r="AA57" s="11">
        <v>25</v>
      </c>
      <c r="AB57" s="11"/>
      <c r="AC57" s="11"/>
      <c r="AD57" s="11"/>
      <c r="AE57" s="11"/>
      <c r="AF57" s="11"/>
      <c r="AG57" s="11"/>
      <c r="AH57" s="11"/>
      <c r="AI57" s="11">
        <v>39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1">
        <v>17</v>
      </c>
      <c r="AT57" s="11"/>
      <c r="AU57" s="11"/>
      <c r="AV57" s="11"/>
      <c r="AW57" s="11"/>
    </row>
    <row r="58" spans="1:49" ht="15.75" outlineLevel="1">
      <c r="A58" s="9">
        <v>54</v>
      </c>
      <c r="B58" s="6" t="s">
        <v>25</v>
      </c>
      <c r="C58" s="14">
        <f>SUM(D58:BH58)</f>
        <v>119</v>
      </c>
      <c r="D58" s="17"/>
      <c r="E58" s="11">
        <v>9</v>
      </c>
      <c r="F58" s="11">
        <v>17</v>
      </c>
      <c r="G58" s="17"/>
      <c r="H58" s="11">
        <v>16</v>
      </c>
      <c r="I58" s="11">
        <v>21</v>
      </c>
      <c r="J58" s="11">
        <v>15</v>
      </c>
      <c r="K58" s="17"/>
      <c r="L58" s="12">
        <v>9</v>
      </c>
      <c r="M58" s="12">
        <v>11</v>
      </c>
      <c r="N58" s="12">
        <v>12</v>
      </c>
      <c r="O58" s="12">
        <v>9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5.75" outlineLevel="1">
      <c r="A59" s="9">
        <v>55</v>
      </c>
      <c r="B59" s="6" t="s">
        <v>147</v>
      </c>
      <c r="C59" s="14">
        <f>SUM(D59:BH59)</f>
        <v>119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1"/>
      <c r="U59" s="11"/>
      <c r="V59" s="11">
        <v>45</v>
      </c>
      <c r="W59" s="11"/>
      <c r="X59" s="11"/>
      <c r="Y59" s="11"/>
      <c r="Z59" s="11"/>
      <c r="AA59" s="11">
        <v>46</v>
      </c>
      <c r="AB59" s="11"/>
      <c r="AC59" s="11"/>
      <c r="AD59" s="11"/>
      <c r="AE59" s="11"/>
      <c r="AF59" s="11"/>
      <c r="AG59" s="11"/>
      <c r="AH59" s="11"/>
      <c r="AI59" s="11">
        <v>28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5.75" outlineLevel="1">
      <c r="A60" s="9">
        <v>56</v>
      </c>
      <c r="B60" s="6" t="s">
        <v>148</v>
      </c>
      <c r="C60" s="14">
        <f>SUM(D60:BH60)</f>
        <v>119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1"/>
      <c r="U60" s="11"/>
      <c r="V60" s="11">
        <v>45</v>
      </c>
      <c r="W60" s="11"/>
      <c r="X60" s="11"/>
      <c r="Y60" s="11"/>
      <c r="Z60" s="11"/>
      <c r="AA60" s="11">
        <v>46</v>
      </c>
      <c r="AB60" s="11"/>
      <c r="AC60" s="11"/>
      <c r="AD60" s="11"/>
      <c r="AE60" s="11"/>
      <c r="AF60" s="11"/>
      <c r="AG60" s="11"/>
      <c r="AH60" s="11"/>
      <c r="AI60" s="11">
        <v>28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5.75" outlineLevel="1">
      <c r="A61" s="9">
        <v>57</v>
      </c>
      <c r="B61" s="6" t="s">
        <v>117</v>
      </c>
      <c r="C61" s="14">
        <f>SUM(D61:BH61)</f>
        <v>108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1"/>
      <c r="U61" s="11"/>
      <c r="V61" s="11">
        <v>18</v>
      </c>
      <c r="W61" s="11"/>
      <c r="X61" s="11"/>
      <c r="Y61" s="11"/>
      <c r="Z61" s="11"/>
      <c r="AA61" s="12">
        <v>39</v>
      </c>
      <c r="AB61" s="11"/>
      <c r="AC61" s="11"/>
      <c r="AD61" s="11"/>
      <c r="AE61" s="11"/>
      <c r="AF61" s="11"/>
      <c r="AG61" s="11"/>
      <c r="AH61" s="11"/>
      <c r="AI61" s="11">
        <v>51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5.75" outlineLevel="1">
      <c r="A62" s="9">
        <v>58</v>
      </c>
      <c r="B62" s="6" t="s">
        <v>125</v>
      </c>
      <c r="C62" s="14">
        <f>SUM(D62:BH62)</f>
        <v>102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1"/>
      <c r="U62" s="11"/>
      <c r="V62" s="11">
        <v>22</v>
      </c>
      <c r="W62" s="11"/>
      <c r="X62" s="11"/>
      <c r="Y62" s="11"/>
      <c r="Z62" s="11"/>
      <c r="AA62" s="11">
        <v>44</v>
      </c>
      <c r="AB62" s="11"/>
      <c r="AC62" s="11"/>
      <c r="AD62" s="11"/>
      <c r="AE62" s="11"/>
      <c r="AF62" s="11"/>
      <c r="AG62" s="11"/>
      <c r="AH62" s="11"/>
      <c r="AI62" s="11">
        <v>36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.75" outlineLevel="1">
      <c r="A63" s="9">
        <v>59</v>
      </c>
      <c r="B63" s="6" t="s">
        <v>126</v>
      </c>
      <c r="C63" s="14">
        <f>SUM(D63:BH63)</f>
        <v>102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1"/>
      <c r="U63" s="11"/>
      <c r="V63" s="11">
        <v>22</v>
      </c>
      <c r="W63" s="11"/>
      <c r="X63" s="11"/>
      <c r="Y63" s="11"/>
      <c r="Z63" s="11"/>
      <c r="AA63" s="11">
        <v>44</v>
      </c>
      <c r="AB63" s="11"/>
      <c r="AC63" s="11"/>
      <c r="AD63" s="11"/>
      <c r="AE63" s="11"/>
      <c r="AF63" s="11"/>
      <c r="AG63" s="11"/>
      <c r="AH63" s="11"/>
      <c r="AI63" s="11">
        <v>36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5.75" outlineLevel="1">
      <c r="A64" s="9">
        <v>60</v>
      </c>
      <c r="B64" s="6" t="s">
        <v>140</v>
      </c>
      <c r="C64" s="14">
        <f>SUM(D64:BH64)</f>
        <v>94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1"/>
      <c r="U64" s="11"/>
      <c r="V64" s="11">
        <v>35</v>
      </c>
      <c r="W64" s="11"/>
      <c r="X64" s="11"/>
      <c r="Y64" s="11"/>
      <c r="Z64" s="11"/>
      <c r="AA64" s="11">
        <v>24</v>
      </c>
      <c r="AB64" s="11"/>
      <c r="AC64" s="11"/>
      <c r="AD64" s="11"/>
      <c r="AE64" s="11"/>
      <c r="AF64" s="11"/>
      <c r="AG64" s="11"/>
      <c r="AH64" s="11"/>
      <c r="AI64" s="11">
        <v>35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5.75" outlineLevel="1">
      <c r="A65" s="9">
        <v>61</v>
      </c>
      <c r="B65" s="6" t="s">
        <v>119</v>
      </c>
      <c r="C65" s="14">
        <f>SUM(D65:BH65)</f>
        <v>94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1"/>
      <c r="U65" s="11"/>
      <c r="V65" s="11">
        <v>19</v>
      </c>
      <c r="W65" s="11"/>
      <c r="X65" s="11"/>
      <c r="Y65" s="11"/>
      <c r="Z65" s="11"/>
      <c r="AA65" s="11">
        <v>38</v>
      </c>
      <c r="AB65" s="11"/>
      <c r="AC65" s="11"/>
      <c r="AD65" s="11"/>
      <c r="AE65" s="11"/>
      <c r="AF65" s="11"/>
      <c r="AG65" s="11"/>
      <c r="AH65" s="11"/>
      <c r="AI65" s="11">
        <v>37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5.75" outlineLevel="1">
      <c r="A66" s="9">
        <v>62</v>
      </c>
      <c r="B66" s="6" t="s">
        <v>120</v>
      </c>
      <c r="C66" s="14">
        <f>SUM(D66:BH66)</f>
        <v>94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1"/>
      <c r="U66" s="11"/>
      <c r="V66" s="11">
        <v>19</v>
      </c>
      <c r="W66" s="11"/>
      <c r="X66" s="11"/>
      <c r="Y66" s="11"/>
      <c r="Z66" s="11"/>
      <c r="AA66" s="11">
        <v>38</v>
      </c>
      <c r="AB66" s="11"/>
      <c r="AC66" s="11"/>
      <c r="AD66" s="11"/>
      <c r="AE66" s="11"/>
      <c r="AF66" s="11"/>
      <c r="AG66" s="11"/>
      <c r="AH66" s="11"/>
      <c r="AI66" s="11">
        <v>37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5.75" outlineLevel="1">
      <c r="A67" s="9">
        <v>63</v>
      </c>
      <c r="B67" s="6" t="s">
        <v>198</v>
      </c>
      <c r="C67" s="14">
        <f>SUM(D67:BH67)</f>
        <v>88</v>
      </c>
      <c r="D67" s="17"/>
      <c r="E67" s="17"/>
      <c r="F67" s="17"/>
      <c r="G67" s="17"/>
      <c r="H67" s="17"/>
      <c r="I67" s="17"/>
      <c r="J67" s="17"/>
      <c r="K67" s="17"/>
      <c r="L67" s="11">
        <v>8</v>
      </c>
      <c r="M67" s="11">
        <v>3</v>
      </c>
      <c r="N67" s="11">
        <v>5</v>
      </c>
      <c r="O67" s="17"/>
      <c r="P67" s="17"/>
      <c r="Q67" s="12">
        <v>14</v>
      </c>
      <c r="R67" s="12">
        <v>10</v>
      </c>
      <c r="S67" s="17"/>
      <c r="T67" s="11">
        <v>11</v>
      </c>
      <c r="U67" s="12">
        <v>8</v>
      </c>
      <c r="V67" s="17"/>
      <c r="W67" s="12">
        <v>7</v>
      </c>
      <c r="X67" s="12">
        <v>11</v>
      </c>
      <c r="Y67" s="12">
        <v>1</v>
      </c>
      <c r="Z67" s="12">
        <v>5</v>
      </c>
      <c r="AA67" s="17"/>
      <c r="AB67" s="11">
        <v>3</v>
      </c>
      <c r="AC67" s="17"/>
      <c r="AD67" s="17"/>
      <c r="AE67" s="17"/>
      <c r="AF67" s="11">
        <v>1</v>
      </c>
      <c r="AG67" s="11"/>
      <c r="AH67" s="11"/>
      <c r="AI67" s="11"/>
      <c r="AJ67" s="11">
        <v>1</v>
      </c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5.75" outlineLevel="1">
      <c r="A68" s="9">
        <v>64</v>
      </c>
      <c r="B68" s="6" t="s">
        <v>137</v>
      </c>
      <c r="C68" s="14">
        <f>SUM(D68:BH68)</f>
        <v>88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1"/>
      <c r="U68" s="11"/>
      <c r="V68" s="11">
        <v>33</v>
      </c>
      <c r="W68" s="11"/>
      <c r="X68" s="11"/>
      <c r="Y68" s="11"/>
      <c r="Z68" s="11"/>
      <c r="AA68" s="11">
        <v>12</v>
      </c>
      <c r="AB68" s="11"/>
      <c r="AC68" s="11"/>
      <c r="AD68" s="11"/>
      <c r="AE68" s="11"/>
      <c r="AF68" s="11"/>
      <c r="AG68" s="11"/>
      <c r="AH68" s="11"/>
      <c r="AI68" s="11">
        <v>43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5.75" outlineLevel="1">
      <c r="A69" s="9">
        <v>65</v>
      </c>
      <c r="B69" s="6" t="s">
        <v>138</v>
      </c>
      <c r="C69" s="14">
        <f>SUM(D69:BH69)</f>
        <v>88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1"/>
      <c r="U69" s="11"/>
      <c r="V69" s="11">
        <v>33</v>
      </c>
      <c r="W69" s="11"/>
      <c r="X69" s="11"/>
      <c r="Y69" s="11"/>
      <c r="Z69" s="11"/>
      <c r="AA69" s="11">
        <v>12</v>
      </c>
      <c r="AB69" s="11"/>
      <c r="AC69" s="11"/>
      <c r="AD69" s="11"/>
      <c r="AE69" s="11"/>
      <c r="AF69" s="11"/>
      <c r="AG69" s="11"/>
      <c r="AH69" s="11"/>
      <c r="AI69" s="11">
        <v>43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5.75" outlineLevel="1">
      <c r="A70" s="9">
        <v>66</v>
      </c>
      <c r="B70" s="6" t="s">
        <v>132</v>
      </c>
      <c r="C70" s="14">
        <f>SUM(D70:BH70)</f>
        <v>86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1"/>
      <c r="U70" s="11"/>
      <c r="V70" s="11">
        <v>29</v>
      </c>
      <c r="W70" s="11"/>
      <c r="X70" s="11"/>
      <c r="Y70" s="11"/>
      <c r="Z70" s="11"/>
      <c r="AA70" s="11">
        <v>15</v>
      </c>
      <c r="AB70" s="11"/>
      <c r="AC70" s="11"/>
      <c r="AD70" s="11"/>
      <c r="AE70" s="11"/>
      <c r="AF70" s="11"/>
      <c r="AG70" s="11"/>
      <c r="AH70" s="11"/>
      <c r="AI70" s="11">
        <v>42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5.75" outlineLevel="1">
      <c r="A71" s="9">
        <v>67</v>
      </c>
      <c r="B71" s="6" t="s">
        <v>62</v>
      </c>
      <c r="C71" s="14">
        <f>SUM(D71:BH71)</f>
        <v>83</v>
      </c>
      <c r="D71" s="17"/>
      <c r="E71" s="17"/>
      <c r="F71" s="11">
        <v>9</v>
      </c>
      <c r="G71" s="17"/>
      <c r="H71" s="11">
        <v>6</v>
      </c>
      <c r="I71" s="11">
        <v>4</v>
      </c>
      <c r="J71" s="17"/>
      <c r="K71" s="17"/>
      <c r="L71" s="17"/>
      <c r="M71" s="17"/>
      <c r="N71" s="17"/>
      <c r="O71" s="17"/>
      <c r="P71" s="17"/>
      <c r="Q71" s="11">
        <v>4</v>
      </c>
      <c r="R71" s="17"/>
      <c r="S71" s="17"/>
      <c r="T71" s="11">
        <v>7</v>
      </c>
      <c r="U71" s="11">
        <v>3</v>
      </c>
      <c r="V71" s="12">
        <v>24</v>
      </c>
      <c r="W71" s="12">
        <v>14</v>
      </c>
      <c r="X71" s="17"/>
      <c r="Y71" s="17"/>
      <c r="Z71" s="17"/>
      <c r="AA71" s="11"/>
      <c r="AB71" s="11"/>
      <c r="AC71" s="11"/>
      <c r="AD71" s="11"/>
      <c r="AE71" s="11">
        <v>12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5.75" outlineLevel="1">
      <c r="A72" s="9">
        <v>68</v>
      </c>
      <c r="B72" s="6" t="s">
        <v>94</v>
      </c>
      <c r="C72" s="14">
        <f>SUM(D72:BH72)</f>
        <v>82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1">
        <v>20</v>
      </c>
      <c r="T72" s="17"/>
      <c r="U72" s="11"/>
      <c r="V72" s="11"/>
      <c r="W72" s="11"/>
      <c r="X72" s="11"/>
      <c r="Y72" s="11">
        <v>20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20</v>
      </c>
      <c r="AM72" s="11"/>
      <c r="AN72" s="11"/>
      <c r="AO72" s="11"/>
      <c r="AP72" s="11"/>
      <c r="AQ72" s="11"/>
      <c r="AR72" s="11"/>
      <c r="AS72" s="11">
        <v>22</v>
      </c>
      <c r="AT72" s="11"/>
      <c r="AU72" s="11"/>
      <c r="AV72" s="11"/>
      <c r="AW72" s="11"/>
    </row>
    <row r="73" spans="1:49" ht="15.75" outlineLevel="1">
      <c r="A73" s="9">
        <v>69</v>
      </c>
      <c r="B73" s="6" t="s">
        <v>57</v>
      </c>
      <c r="C73" s="14">
        <f>SUM(D73:BH73)</f>
        <v>81</v>
      </c>
      <c r="D73" s="17"/>
      <c r="E73" s="17"/>
      <c r="F73" s="17"/>
      <c r="G73" s="17"/>
      <c r="H73" s="11">
        <v>3</v>
      </c>
      <c r="I73" s="11">
        <v>8</v>
      </c>
      <c r="J73" s="11">
        <v>14</v>
      </c>
      <c r="K73" s="12">
        <v>2</v>
      </c>
      <c r="L73" s="12">
        <v>6</v>
      </c>
      <c r="M73" s="17"/>
      <c r="N73" s="17"/>
      <c r="O73" s="12">
        <v>4</v>
      </c>
      <c r="P73" s="17"/>
      <c r="Q73" s="11">
        <v>7</v>
      </c>
      <c r="R73" s="11">
        <v>2</v>
      </c>
      <c r="S73" s="17"/>
      <c r="T73" s="17"/>
      <c r="U73" s="11">
        <v>2</v>
      </c>
      <c r="V73" s="17"/>
      <c r="W73" s="17"/>
      <c r="X73" s="11">
        <v>2</v>
      </c>
      <c r="Y73" s="11">
        <v>10</v>
      </c>
      <c r="Z73" s="12">
        <v>3</v>
      </c>
      <c r="AA73" s="17"/>
      <c r="AB73" s="17"/>
      <c r="AC73" s="12">
        <v>2</v>
      </c>
      <c r="AD73" s="12">
        <v>8</v>
      </c>
      <c r="AE73" s="12">
        <v>4</v>
      </c>
      <c r="AF73" s="12">
        <v>3</v>
      </c>
      <c r="AG73" s="17"/>
      <c r="AH73" s="17"/>
      <c r="AI73" s="17"/>
      <c r="AJ73" s="11"/>
      <c r="AK73" s="11"/>
      <c r="AL73" s="11"/>
      <c r="AM73" s="11"/>
      <c r="AN73" s="11"/>
      <c r="AO73" s="11"/>
      <c r="AP73" s="11"/>
      <c r="AQ73" s="11"/>
      <c r="AR73" s="11">
        <v>1</v>
      </c>
      <c r="AS73" s="11"/>
      <c r="AT73" s="11"/>
      <c r="AU73" s="11"/>
      <c r="AV73" s="11"/>
      <c r="AW73" s="11"/>
    </row>
    <row r="74" spans="1:49" ht="15.75" outlineLevel="1">
      <c r="A74" s="9">
        <v>70</v>
      </c>
      <c r="B74" s="6" t="s">
        <v>47</v>
      </c>
      <c r="C74" s="14">
        <f>SUM(D74:BH74)</f>
        <v>76</v>
      </c>
      <c r="D74" s="11">
        <v>4</v>
      </c>
      <c r="E74" s="17"/>
      <c r="F74" s="11">
        <v>10</v>
      </c>
      <c r="G74" s="11">
        <v>9</v>
      </c>
      <c r="H74" s="11">
        <v>15</v>
      </c>
      <c r="I74" s="11">
        <v>1</v>
      </c>
      <c r="J74" s="11">
        <v>5</v>
      </c>
      <c r="K74" s="12">
        <v>4</v>
      </c>
      <c r="L74" s="12">
        <v>1</v>
      </c>
      <c r="M74" s="12">
        <v>18</v>
      </c>
      <c r="N74" s="12">
        <v>3</v>
      </c>
      <c r="O74" s="12">
        <v>2</v>
      </c>
      <c r="P74" s="12">
        <v>4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5.75" outlineLevel="1">
      <c r="A75" s="9">
        <v>71</v>
      </c>
      <c r="B75" s="6" t="s">
        <v>142</v>
      </c>
      <c r="C75" s="14">
        <f>SUM(D75:BH75)</f>
        <v>76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1"/>
      <c r="U75" s="11"/>
      <c r="V75" s="11">
        <v>36</v>
      </c>
      <c r="W75" s="11"/>
      <c r="X75" s="11"/>
      <c r="Y75" s="11"/>
      <c r="Z75" s="11"/>
      <c r="AA75" s="11">
        <v>40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5.75" outlineLevel="1">
      <c r="A76" s="9">
        <v>72</v>
      </c>
      <c r="B76" s="6" t="s">
        <v>133</v>
      </c>
      <c r="C76" s="14">
        <f>SUM(D76:BH76)</f>
        <v>76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1"/>
      <c r="U76" s="11"/>
      <c r="V76" s="11">
        <v>31</v>
      </c>
      <c r="W76" s="11"/>
      <c r="X76" s="11"/>
      <c r="Y76" s="11"/>
      <c r="Z76" s="11"/>
      <c r="AA76" s="11">
        <v>45</v>
      </c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5.75" outlineLevel="1">
      <c r="A77" s="9">
        <v>73</v>
      </c>
      <c r="B77" s="6" t="s">
        <v>134</v>
      </c>
      <c r="C77" s="14">
        <f>SUM(D77:BH77)</f>
        <v>76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1"/>
      <c r="U77" s="11"/>
      <c r="V77" s="11">
        <v>31</v>
      </c>
      <c r="W77" s="11"/>
      <c r="X77" s="11"/>
      <c r="Y77" s="11"/>
      <c r="Z77" s="11"/>
      <c r="AA77" s="11">
        <v>45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5.75" outlineLevel="1">
      <c r="A78" s="9">
        <v>72</v>
      </c>
      <c r="B78" s="6" t="s">
        <v>59</v>
      </c>
      <c r="C78" s="14">
        <f>SUM(D78:BH78)</f>
        <v>76</v>
      </c>
      <c r="D78" s="11">
        <v>15</v>
      </c>
      <c r="E78" s="17"/>
      <c r="F78" s="17"/>
      <c r="G78" s="17"/>
      <c r="H78" s="17"/>
      <c r="I78" s="11">
        <v>9</v>
      </c>
      <c r="J78" s="17"/>
      <c r="K78" s="17"/>
      <c r="L78" s="17"/>
      <c r="M78" s="17"/>
      <c r="N78" s="17"/>
      <c r="O78" s="17"/>
      <c r="P78" s="17"/>
      <c r="Q78" s="17"/>
      <c r="R78" s="11">
        <v>5</v>
      </c>
      <c r="S78" s="17"/>
      <c r="T78" s="17"/>
      <c r="U78" s="17"/>
      <c r="V78" s="17"/>
      <c r="W78" s="11"/>
      <c r="X78" s="11">
        <v>20</v>
      </c>
      <c r="Y78" s="11"/>
      <c r="Z78" s="11"/>
      <c r="AA78" s="11"/>
      <c r="AB78" s="11"/>
      <c r="AC78" s="11">
        <v>3</v>
      </c>
      <c r="AD78" s="11"/>
      <c r="AE78" s="11">
        <v>3</v>
      </c>
      <c r="AF78" s="11"/>
      <c r="AG78" s="11"/>
      <c r="AH78" s="11"/>
      <c r="AI78" s="11"/>
      <c r="AJ78" s="11"/>
      <c r="AK78" s="11"/>
      <c r="AL78" s="11"/>
      <c r="AM78" s="11">
        <v>12</v>
      </c>
      <c r="AN78" s="11">
        <v>9</v>
      </c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5.75" outlineLevel="1">
      <c r="A79" s="9">
        <v>73</v>
      </c>
      <c r="B79" s="6" t="s">
        <v>145</v>
      </c>
      <c r="C79" s="14">
        <f>SUM(D79:BH79)</f>
        <v>74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1"/>
      <c r="U79" s="11"/>
      <c r="V79" s="11">
        <v>42</v>
      </c>
      <c r="W79" s="11"/>
      <c r="X79" s="11"/>
      <c r="Y79" s="11"/>
      <c r="Z79" s="11"/>
      <c r="AA79" s="11">
        <v>14</v>
      </c>
      <c r="AB79" s="11"/>
      <c r="AC79" s="11"/>
      <c r="AD79" s="11"/>
      <c r="AE79" s="11"/>
      <c r="AF79" s="11"/>
      <c r="AG79" s="11"/>
      <c r="AH79" s="11"/>
      <c r="AI79" s="11">
        <v>18</v>
      </c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5.75" outlineLevel="1">
      <c r="A80" s="9">
        <v>74</v>
      </c>
      <c r="B80" s="6" t="s">
        <v>146</v>
      </c>
      <c r="C80" s="14">
        <f>SUM(D80:BH80)</f>
        <v>74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1"/>
      <c r="U80" s="11"/>
      <c r="V80" s="11">
        <v>42</v>
      </c>
      <c r="W80" s="11"/>
      <c r="X80" s="11"/>
      <c r="Y80" s="11"/>
      <c r="Z80" s="11"/>
      <c r="AA80" s="11">
        <v>14</v>
      </c>
      <c r="AB80" s="11"/>
      <c r="AC80" s="11"/>
      <c r="AD80" s="11"/>
      <c r="AE80" s="11"/>
      <c r="AF80" s="11"/>
      <c r="AG80" s="11"/>
      <c r="AH80" s="11"/>
      <c r="AI80" s="11">
        <v>18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5.75" outlineLevel="1">
      <c r="A81" s="9">
        <v>75</v>
      </c>
      <c r="B81" s="6" t="s">
        <v>70</v>
      </c>
      <c r="C81" s="14">
        <f>SUM(D81:BH81)</f>
        <v>74</v>
      </c>
      <c r="D81" s="17"/>
      <c r="E81" s="11">
        <v>1</v>
      </c>
      <c r="F81" s="17"/>
      <c r="G81" s="17"/>
      <c r="H81" s="11">
        <v>3</v>
      </c>
      <c r="I81" s="17"/>
      <c r="J81" s="17"/>
      <c r="K81" s="17"/>
      <c r="L81" s="17"/>
      <c r="M81" s="17"/>
      <c r="N81" s="17"/>
      <c r="O81" s="17"/>
      <c r="P81" s="17"/>
      <c r="Q81" s="11">
        <v>5</v>
      </c>
      <c r="R81" s="11">
        <v>1</v>
      </c>
      <c r="S81" s="11">
        <v>2</v>
      </c>
      <c r="T81" s="12">
        <v>6</v>
      </c>
      <c r="U81" s="12">
        <v>1</v>
      </c>
      <c r="V81" s="17"/>
      <c r="W81" s="12">
        <v>1</v>
      </c>
      <c r="X81" s="17"/>
      <c r="Y81" s="12">
        <v>12</v>
      </c>
      <c r="Z81" s="17"/>
      <c r="AA81" s="17"/>
      <c r="AB81" s="17"/>
      <c r="AC81" s="11">
        <v>1</v>
      </c>
      <c r="AD81" s="11"/>
      <c r="AE81" s="11">
        <v>1</v>
      </c>
      <c r="AF81" s="11">
        <v>2</v>
      </c>
      <c r="AG81" s="11"/>
      <c r="AH81" s="12">
        <v>19</v>
      </c>
      <c r="AI81" s="11"/>
      <c r="AJ81" s="11">
        <v>8</v>
      </c>
      <c r="AK81" s="11">
        <v>1</v>
      </c>
      <c r="AL81" s="11"/>
      <c r="AM81" s="11"/>
      <c r="AN81" s="11"/>
      <c r="AO81" s="11">
        <v>4</v>
      </c>
      <c r="AP81" s="11">
        <v>2</v>
      </c>
      <c r="AQ81" s="11"/>
      <c r="AR81" s="11"/>
      <c r="AS81" s="11">
        <v>4</v>
      </c>
      <c r="AT81" s="11"/>
      <c r="AU81" s="11"/>
      <c r="AV81" s="11"/>
      <c r="AW81" s="11"/>
    </row>
    <row r="82" spans="1:49" ht="15.75" outlineLevel="1">
      <c r="A82" s="9">
        <v>76</v>
      </c>
      <c r="B82" s="6" t="s">
        <v>64</v>
      </c>
      <c r="C82" s="14">
        <f>SUM(D82:BH82)</f>
        <v>72</v>
      </c>
      <c r="D82" s="17"/>
      <c r="E82" s="17"/>
      <c r="F82" s="17"/>
      <c r="G82" s="17"/>
      <c r="H82" s="17"/>
      <c r="I82" s="17"/>
      <c r="J82" s="11">
        <v>14</v>
      </c>
      <c r="K82" s="11">
        <v>2</v>
      </c>
      <c r="L82" s="11">
        <v>6</v>
      </c>
      <c r="M82" s="17"/>
      <c r="N82" s="17"/>
      <c r="O82" s="12">
        <v>4</v>
      </c>
      <c r="P82" s="17"/>
      <c r="Q82" s="11">
        <v>5</v>
      </c>
      <c r="R82" s="11">
        <v>2</v>
      </c>
      <c r="S82" s="17"/>
      <c r="T82" s="17"/>
      <c r="U82" s="11">
        <v>2</v>
      </c>
      <c r="V82" s="12">
        <v>9</v>
      </c>
      <c r="W82" s="17"/>
      <c r="X82" s="11">
        <v>2</v>
      </c>
      <c r="Y82" s="17"/>
      <c r="Z82" s="12">
        <v>3</v>
      </c>
      <c r="AA82" s="17"/>
      <c r="AB82" s="17"/>
      <c r="AC82" s="17"/>
      <c r="AD82" s="11"/>
      <c r="AE82" s="11">
        <v>4</v>
      </c>
      <c r="AF82" s="11"/>
      <c r="AG82" s="11"/>
      <c r="AH82" s="11"/>
      <c r="AI82" s="11"/>
      <c r="AJ82" s="11"/>
      <c r="AK82" s="11">
        <v>18</v>
      </c>
      <c r="AL82" s="11"/>
      <c r="AM82" s="11"/>
      <c r="AN82" s="11"/>
      <c r="AO82" s="11"/>
      <c r="AP82" s="11"/>
      <c r="AQ82" s="11"/>
      <c r="AR82" s="11">
        <v>1</v>
      </c>
      <c r="AS82" s="11"/>
      <c r="AT82" s="11"/>
      <c r="AU82" s="11"/>
      <c r="AV82" s="11"/>
      <c r="AW82" s="11"/>
    </row>
    <row r="83" spans="1:49" ht="15.75" outlineLevel="1">
      <c r="A83" s="9">
        <v>77</v>
      </c>
      <c r="B83" s="6" t="s">
        <v>135</v>
      </c>
      <c r="C83" s="14">
        <f>SUM(D83:BH83)</f>
        <v>70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1"/>
      <c r="U83" s="11"/>
      <c r="V83" s="11">
        <v>32</v>
      </c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>
        <v>38</v>
      </c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5.75" outlineLevel="1">
      <c r="A84" s="9">
        <v>78</v>
      </c>
      <c r="B84" s="6" t="s">
        <v>136</v>
      </c>
      <c r="C84" s="14">
        <f>SUM(D84:BH84)</f>
        <v>70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1"/>
      <c r="U84" s="11"/>
      <c r="V84" s="11">
        <v>32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>
        <v>38</v>
      </c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5.75" outlineLevel="1">
      <c r="A85" s="9">
        <v>79</v>
      </c>
      <c r="B85" s="6" t="s">
        <v>55</v>
      </c>
      <c r="C85" s="14">
        <f>SUM(D85:BH85)</f>
        <v>67</v>
      </c>
      <c r="D85" s="11">
        <v>17</v>
      </c>
      <c r="E85" s="11">
        <v>11</v>
      </c>
      <c r="F85" s="17"/>
      <c r="G85" s="17"/>
      <c r="H85" s="17"/>
      <c r="I85" s="17"/>
      <c r="J85" s="17"/>
      <c r="K85" s="17"/>
      <c r="L85" s="17"/>
      <c r="M85" s="12">
        <v>23</v>
      </c>
      <c r="N85" s="11">
        <v>16</v>
      </c>
      <c r="O85" s="17"/>
      <c r="P85" s="17"/>
      <c r="Q85" s="17"/>
      <c r="R85" s="17"/>
      <c r="S85" s="17"/>
      <c r="T85" s="17"/>
      <c r="U85" s="17"/>
      <c r="V85" s="17"/>
      <c r="W85" s="17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5.75" outlineLevel="1">
      <c r="A86" s="9">
        <v>80</v>
      </c>
      <c r="B86" s="6" t="s">
        <v>131</v>
      </c>
      <c r="C86" s="14">
        <f>SUM(D86:BH86)</f>
        <v>64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1"/>
      <c r="U86" s="11"/>
      <c r="V86" s="11">
        <v>29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>
        <v>35</v>
      </c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5.75" outlineLevel="1">
      <c r="A87" s="9">
        <v>81</v>
      </c>
      <c r="B87" s="6" t="s">
        <v>182</v>
      </c>
      <c r="C87" s="14">
        <f>SUM(D87:BH87)</f>
        <v>58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1"/>
      <c r="U87" s="11"/>
      <c r="V87" s="11"/>
      <c r="W87" s="11"/>
      <c r="X87" s="11"/>
      <c r="Y87" s="11"/>
      <c r="Z87" s="11"/>
      <c r="AA87" s="11">
        <v>37</v>
      </c>
      <c r="AB87" s="11"/>
      <c r="AC87" s="11"/>
      <c r="AD87" s="11"/>
      <c r="AE87" s="11"/>
      <c r="AF87" s="11"/>
      <c r="AG87" s="11"/>
      <c r="AH87" s="11"/>
      <c r="AI87" s="11">
        <v>21</v>
      </c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5.75" outlineLevel="1">
      <c r="A88" s="9">
        <v>82</v>
      </c>
      <c r="B88" s="6" t="s">
        <v>118</v>
      </c>
      <c r="C88" s="14">
        <f>SUM(D88:BH88)</f>
        <v>57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1"/>
      <c r="U88" s="11"/>
      <c r="V88" s="11">
        <v>18</v>
      </c>
      <c r="W88" s="11"/>
      <c r="X88" s="11"/>
      <c r="Y88" s="11"/>
      <c r="Z88" s="11"/>
      <c r="AA88" s="12">
        <v>39</v>
      </c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5.75" outlineLevel="1">
      <c r="A89" s="9">
        <v>83</v>
      </c>
      <c r="B89" s="6" t="s">
        <v>121</v>
      </c>
      <c r="C89" s="14">
        <f>SUM(D89:BH89)</f>
        <v>57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1"/>
      <c r="U89" s="11"/>
      <c r="V89" s="11">
        <v>20</v>
      </c>
      <c r="W89" s="11"/>
      <c r="X89" s="11"/>
      <c r="Y89" s="11"/>
      <c r="Z89" s="11"/>
      <c r="AA89" s="11">
        <v>27</v>
      </c>
      <c r="AB89" s="11"/>
      <c r="AC89" s="11"/>
      <c r="AD89" s="11"/>
      <c r="AE89" s="11"/>
      <c r="AF89" s="11"/>
      <c r="AG89" s="11"/>
      <c r="AH89" s="11"/>
      <c r="AI89" s="11">
        <v>10</v>
      </c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ht="15.75" outlineLevel="1">
      <c r="A90" s="9">
        <v>84</v>
      </c>
      <c r="B90" s="6" t="s">
        <v>130</v>
      </c>
      <c r="C90" s="14">
        <f>SUM(D90:BH90)</f>
        <v>57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1"/>
      <c r="U90" s="11"/>
      <c r="V90" s="11">
        <v>27</v>
      </c>
      <c r="W90" s="11"/>
      <c r="X90" s="11"/>
      <c r="Y90" s="11"/>
      <c r="Z90" s="11"/>
      <c r="AA90" s="11">
        <v>10</v>
      </c>
      <c r="AB90" s="11"/>
      <c r="AC90" s="11"/>
      <c r="AD90" s="11"/>
      <c r="AE90" s="11"/>
      <c r="AF90" s="11"/>
      <c r="AG90" s="11"/>
      <c r="AH90" s="11"/>
      <c r="AI90" s="11">
        <v>20</v>
      </c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ht="15.75" outlineLevel="1">
      <c r="A91" s="9">
        <v>85</v>
      </c>
      <c r="B91" s="6" t="s">
        <v>170</v>
      </c>
      <c r="C91" s="14">
        <f>SUM(D91:BH91)</f>
        <v>57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1"/>
      <c r="U91" s="11"/>
      <c r="V91" s="11"/>
      <c r="W91" s="11"/>
      <c r="X91" s="11"/>
      <c r="Y91" s="11"/>
      <c r="Z91" s="11"/>
      <c r="AA91" s="11">
        <v>24</v>
      </c>
      <c r="AB91" s="11"/>
      <c r="AC91" s="11"/>
      <c r="AD91" s="11"/>
      <c r="AE91" s="11"/>
      <c r="AF91" s="11"/>
      <c r="AG91" s="11"/>
      <c r="AH91" s="11"/>
      <c r="AI91" s="11">
        <v>33</v>
      </c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ht="15.75" outlineLevel="1">
      <c r="A92" s="9">
        <v>86</v>
      </c>
      <c r="B92" s="6" t="s">
        <v>165</v>
      </c>
      <c r="C92" s="14">
        <f>SUM(D92:BH92)</f>
        <v>57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1"/>
      <c r="U92" s="11"/>
      <c r="V92" s="11"/>
      <c r="W92" s="11"/>
      <c r="X92" s="11"/>
      <c r="Y92" s="11"/>
      <c r="Z92" s="11"/>
      <c r="AA92" s="11">
        <v>15</v>
      </c>
      <c r="AB92" s="11"/>
      <c r="AC92" s="11"/>
      <c r="AD92" s="11"/>
      <c r="AE92" s="11"/>
      <c r="AF92" s="11"/>
      <c r="AG92" s="11"/>
      <c r="AH92" s="11"/>
      <c r="AI92" s="11">
        <v>42</v>
      </c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ht="15.75" outlineLevel="1">
      <c r="A93" s="9">
        <v>87</v>
      </c>
      <c r="B93" s="6" t="s">
        <v>83</v>
      </c>
      <c r="C93" s="14">
        <f>SUM(D93:BH93)</f>
        <v>56</v>
      </c>
      <c r="D93" s="17"/>
      <c r="E93" s="17"/>
      <c r="F93" s="17"/>
      <c r="G93" s="17"/>
      <c r="H93" s="17"/>
      <c r="I93" s="17"/>
      <c r="J93" s="17"/>
      <c r="K93" s="17"/>
      <c r="L93" s="17"/>
      <c r="M93" s="11">
        <v>16</v>
      </c>
      <c r="N93" s="17"/>
      <c r="O93" s="17"/>
      <c r="P93" s="17"/>
      <c r="Q93" s="17"/>
      <c r="R93" s="17"/>
      <c r="S93" s="17"/>
      <c r="T93" s="17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>
        <v>40</v>
      </c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ht="15.75" outlineLevel="1">
      <c r="A94" s="9">
        <v>88</v>
      </c>
      <c r="B94" s="6" t="s">
        <v>139</v>
      </c>
      <c r="C94" s="14">
        <f>SUM(D94:BH94)</f>
        <v>55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1"/>
      <c r="U94" s="11"/>
      <c r="V94" s="11">
        <v>35</v>
      </c>
      <c r="W94" s="11"/>
      <c r="X94" s="11"/>
      <c r="Y94" s="11"/>
      <c r="Z94" s="11"/>
      <c r="AA94" s="11">
        <v>20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ht="15.75" outlineLevel="1">
      <c r="A95" s="9">
        <v>89</v>
      </c>
      <c r="B95" s="6" t="s">
        <v>187</v>
      </c>
      <c r="C95" s="14">
        <f>SUM(D95:BH95)</f>
        <v>55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1"/>
      <c r="U95" s="11"/>
      <c r="V95" s="11"/>
      <c r="W95" s="11"/>
      <c r="X95" s="11"/>
      <c r="Y95" s="11"/>
      <c r="Z95" s="11"/>
      <c r="AA95" s="11">
        <v>55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ht="15.75" outlineLevel="1">
      <c r="A96" s="9">
        <v>90</v>
      </c>
      <c r="B96" s="6" t="s">
        <v>188</v>
      </c>
      <c r="C96" s="14">
        <f>SUM(D96:BH96)</f>
        <v>55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1"/>
      <c r="U96" s="11"/>
      <c r="V96" s="11"/>
      <c r="W96" s="11"/>
      <c r="X96" s="11"/>
      <c r="Y96" s="11"/>
      <c r="Z96" s="11"/>
      <c r="AA96" s="11">
        <v>55</v>
      </c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ht="15.75" outlineLevel="1">
      <c r="A97" s="9">
        <v>91</v>
      </c>
      <c r="B97" s="6" t="s">
        <v>179</v>
      </c>
      <c r="C97" s="14">
        <f>SUM(D97:BH97)</f>
        <v>55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1"/>
      <c r="U97" s="11"/>
      <c r="V97" s="11"/>
      <c r="W97" s="11"/>
      <c r="X97" s="11"/>
      <c r="Y97" s="11"/>
      <c r="Z97" s="11"/>
      <c r="AA97" s="11">
        <v>36</v>
      </c>
      <c r="AB97" s="11"/>
      <c r="AC97" s="11"/>
      <c r="AD97" s="11"/>
      <c r="AE97" s="11"/>
      <c r="AF97" s="11"/>
      <c r="AG97" s="11"/>
      <c r="AH97" s="11"/>
      <c r="AI97" s="11">
        <v>19</v>
      </c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ht="15.75" outlineLevel="1">
      <c r="A98" s="9">
        <v>92</v>
      </c>
      <c r="B98" s="6" t="s">
        <v>180</v>
      </c>
      <c r="C98" s="14">
        <f>SUM(D98:BH98)</f>
        <v>55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1"/>
      <c r="U98" s="11"/>
      <c r="V98" s="11"/>
      <c r="W98" s="11"/>
      <c r="X98" s="11"/>
      <c r="Y98" s="11"/>
      <c r="Z98" s="11"/>
      <c r="AA98" s="11">
        <v>36</v>
      </c>
      <c r="AB98" s="11"/>
      <c r="AC98" s="11"/>
      <c r="AD98" s="11"/>
      <c r="AE98" s="11"/>
      <c r="AF98" s="11"/>
      <c r="AG98" s="11"/>
      <c r="AH98" s="11"/>
      <c r="AI98" s="11">
        <v>19</v>
      </c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ht="15.75" outlineLevel="1">
      <c r="A99" s="9">
        <v>93</v>
      </c>
      <c r="B99" s="6" t="s">
        <v>84</v>
      </c>
      <c r="C99" s="14">
        <f>SUM(D99:BH99)</f>
        <v>53</v>
      </c>
      <c r="D99" s="17"/>
      <c r="E99" s="17"/>
      <c r="F99" s="17"/>
      <c r="G99" s="17"/>
      <c r="H99" s="17"/>
      <c r="I99" s="17"/>
      <c r="J99" s="17"/>
      <c r="K99" s="17"/>
      <c r="L99" s="17"/>
      <c r="M99" s="11">
        <v>23</v>
      </c>
      <c r="N99" s="11">
        <v>16</v>
      </c>
      <c r="O99" s="17"/>
      <c r="P99" s="17"/>
      <c r="Q99" s="17"/>
      <c r="R99" s="17"/>
      <c r="S99" s="11">
        <v>14</v>
      </c>
      <c r="T99" s="17"/>
      <c r="U99" s="17"/>
      <c r="V99" s="17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ht="15.75" outlineLevel="1">
      <c r="A100" s="9">
        <v>94</v>
      </c>
      <c r="B100" s="6" t="s">
        <v>160</v>
      </c>
      <c r="C100" s="14">
        <f>SUM(D100:BH100)</f>
        <v>53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1"/>
      <c r="U100" s="11"/>
      <c r="V100" s="11"/>
      <c r="W100" s="11"/>
      <c r="X100" s="11"/>
      <c r="Y100" s="11"/>
      <c r="Z100" s="11"/>
      <c r="AA100" s="11">
        <v>8</v>
      </c>
      <c r="AB100" s="11"/>
      <c r="AC100" s="11"/>
      <c r="AD100" s="11"/>
      <c r="AE100" s="11"/>
      <c r="AF100" s="11"/>
      <c r="AG100" s="11"/>
      <c r="AH100" s="11"/>
      <c r="AI100" s="11">
        <v>45</v>
      </c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ht="15.75" outlineLevel="1">
      <c r="A101" s="9">
        <v>95</v>
      </c>
      <c r="B101" s="6" t="s">
        <v>63</v>
      </c>
      <c r="C101" s="14">
        <f>SUM(D101:BH101)</f>
        <v>53</v>
      </c>
      <c r="D101" s="11">
        <v>8</v>
      </c>
      <c r="E101" s="17"/>
      <c r="F101" s="17"/>
      <c r="G101" s="17"/>
      <c r="H101" s="11">
        <v>7</v>
      </c>
      <c r="I101" s="17"/>
      <c r="J101" s="17"/>
      <c r="K101" s="17"/>
      <c r="L101" s="17"/>
      <c r="M101" s="11">
        <v>15</v>
      </c>
      <c r="N101" s="17"/>
      <c r="O101" s="11">
        <v>14</v>
      </c>
      <c r="P101" s="17"/>
      <c r="Q101" s="17"/>
      <c r="R101" s="17"/>
      <c r="S101" s="17"/>
      <c r="T101" s="11">
        <v>1</v>
      </c>
      <c r="U101" s="17"/>
      <c r="V101" s="17"/>
      <c r="W101" s="17"/>
      <c r="X101" s="17"/>
      <c r="Y101" s="11"/>
      <c r="Z101" s="11"/>
      <c r="AA101" s="11"/>
      <c r="AB101" s="11"/>
      <c r="AC101" s="11">
        <v>3</v>
      </c>
      <c r="AD101" s="11"/>
      <c r="AE101" s="11"/>
      <c r="AF101" s="11"/>
      <c r="AG101" s="11"/>
      <c r="AH101" s="11"/>
      <c r="AI101" s="11"/>
      <c r="AJ101" s="11"/>
      <c r="AK101" s="11">
        <v>4</v>
      </c>
      <c r="AL101" s="11">
        <v>1</v>
      </c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ht="15.75" outlineLevel="1">
      <c r="A102" s="9">
        <v>96</v>
      </c>
      <c r="B102" s="6" t="s">
        <v>129</v>
      </c>
      <c r="C102" s="14">
        <f>SUM(D102:BH102)</f>
        <v>52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1"/>
      <c r="U102" s="11"/>
      <c r="V102" s="11">
        <v>27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>
        <v>25</v>
      </c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ht="15.75" outlineLevel="1">
      <c r="A103" s="9">
        <v>97</v>
      </c>
      <c r="B103" s="6" t="s">
        <v>218</v>
      </c>
      <c r="C103" s="14">
        <f>SUM(D103:BH103)</f>
        <v>51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>
        <v>51</v>
      </c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ht="15.75" outlineLevel="1">
      <c r="A104" s="9">
        <v>98</v>
      </c>
      <c r="B104" s="6" t="s">
        <v>105</v>
      </c>
      <c r="C104" s="14">
        <f>SUM(D104:BH104)</f>
        <v>49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1"/>
      <c r="U104" s="11"/>
      <c r="V104" s="11">
        <v>6</v>
      </c>
      <c r="W104" s="11"/>
      <c r="X104" s="11"/>
      <c r="Y104" s="11"/>
      <c r="Z104" s="11"/>
      <c r="AA104" s="11">
        <v>11</v>
      </c>
      <c r="AB104" s="11"/>
      <c r="AC104" s="11"/>
      <c r="AD104" s="11"/>
      <c r="AE104" s="11"/>
      <c r="AF104" s="11"/>
      <c r="AG104" s="11"/>
      <c r="AH104" s="11"/>
      <c r="AI104" s="11">
        <v>32</v>
      </c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ht="15.75" outlineLevel="1">
      <c r="A105" s="9">
        <v>99</v>
      </c>
      <c r="B105" s="6" t="s">
        <v>106</v>
      </c>
      <c r="C105" s="14">
        <f>SUM(D105:BH105)</f>
        <v>49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1"/>
      <c r="U105" s="11"/>
      <c r="V105" s="11">
        <v>6</v>
      </c>
      <c r="W105" s="11"/>
      <c r="X105" s="11"/>
      <c r="Y105" s="11"/>
      <c r="Z105" s="11"/>
      <c r="AA105" s="11">
        <v>11</v>
      </c>
      <c r="AB105" s="11"/>
      <c r="AC105" s="11"/>
      <c r="AD105" s="11"/>
      <c r="AE105" s="11"/>
      <c r="AF105" s="11"/>
      <c r="AG105" s="11"/>
      <c r="AH105" s="11"/>
      <c r="AI105" s="11">
        <v>32</v>
      </c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ht="15.75" outlineLevel="1">
      <c r="A106" s="9">
        <v>100</v>
      </c>
      <c r="B106" s="6" t="s">
        <v>185</v>
      </c>
      <c r="C106" s="14">
        <f>SUM(D106:BH106)</f>
        <v>47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1"/>
      <c r="U106" s="11"/>
      <c r="V106" s="11"/>
      <c r="W106" s="11"/>
      <c r="X106" s="11"/>
      <c r="Y106" s="11"/>
      <c r="Z106" s="11"/>
      <c r="AA106" s="11">
        <v>47</v>
      </c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ht="15.75" outlineLevel="1">
      <c r="A107" s="9">
        <v>101</v>
      </c>
      <c r="B107" s="6" t="s">
        <v>186</v>
      </c>
      <c r="C107" s="14">
        <f>SUM(D107:BH107)</f>
        <v>47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1"/>
      <c r="U107" s="11"/>
      <c r="V107" s="11"/>
      <c r="W107" s="11"/>
      <c r="X107" s="11"/>
      <c r="Y107" s="11"/>
      <c r="Z107" s="11"/>
      <c r="AA107" s="11">
        <v>47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ht="15.75" outlineLevel="1">
      <c r="A108" s="9">
        <v>102</v>
      </c>
      <c r="B108" s="6" t="s">
        <v>166</v>
      </c>
      <c r="C108" s="14">
        <f>SUM(D108:BH108)</f>
        <v>45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1"/>
      <c r="U108" s="11"/>
      <c r="V108" s="11"/>
      <c r="W108" s="11"/>
      <c r="X108" s="11"/>
      <c r="Y108" s="11"/>
      <c r="Z108" s="11"/>
      <c r="AA108" s="11">
        <v>19</v>
      </c>
      <c r="AB108" s="11"/>
      <c r="AC108" s="11"/>
      <c r="AD108" s="11"/>
      <c r="AE108" s="11"/>
      <c r="AF108" s="11"/>
      <c r="AG108" s="11"/>
      <c r="AH108" s="11"/>
      <c r="AI108" s="11">
        <v>26</v>
      </c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ht="15.75" outlineLevel="1">
      <c r="A109" s="9">
        <v>103</v>
      </c>
      <c r="B109" s="6" t="s">
        <v>167</v>
      </c>
      <c r="C109" s="14">
        <f>SUM(D109:BH109)</f>
        <v>45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1"/>
      <c r="U109" s="11"/>
      <c r="V109" s="11"/>
      <c r="W109" s="11"/>
      <c r="X109" s="11"/>
      <c r="Y109" s="11"/>
      <c r="Z109" s="11"/>
      <c r="AA109" s="11">
        <v>19</v>
      </c>
      <c r="AB109" s="11"/>
      <c r="AC109" s="11"/>
      <c r="AD109" s="11"/>
      <c r="AE109" s="11"/>
      <c r="AF109" s="11"/>
      <c r="AG109" s="11"/>
      <c r="AH109" s="11"/>
      <c r="AI109" s="11">
        <v>26</v>
      </c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ht="15.75" outlineLevel="1">
      <c r="A110" s="9">
        <v>104</v>
      </c>
      <c r="B110" s="6" t="s">
        <v>217</v>
      </c>
      <c r="C110" s="14">
        <f>SUM(D110:BH110)</f>
        <v>45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>
        <v>45</v>
      </c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ht="15.75" outlineLevel="1">
      <c r="A111" s="9">
        <v>105</v>
      </c>
      <c r="B111" s="6" t="s">
        <v>100</v>
      </c>
      <c r="C111" s="14">
        <f>SUM(D111:BH111)</f>
        <v>43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1"/>
      <c r="U111" s="11"/>
      <c r="V111" s="11">
        <v>2</v>
      </c>
      <c r="W111" s="11"/>
      <c r="X111" s="11"/>
      <c r="Y111" s="11"/>
      <c r="Z111" s="11"/>
      <c r="AA111" s="11">
        <v>41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ht="15.75" outlineLevel="1">
      <c r="A112" s="9">
        <v>106</v>
      </c>
      <c r="B112" s="6" t="s">
        <v>66</v>
      </c>
      <c r="C112" s="14">
        <f>SUM(D112:BH112)</f>
        <v>43</v>
      </c>
      <c r="D112" s="17"/>
      <c r="E112" s="17"/>
      <c r="F112" s="17"/>
      <c r="G112" s="17"/>
      <c r="H112" s="17"/>
      <c r="I112" s="17"/>
      <c r="J112" s="11">
        <v>10</v>
      </c>
      <c r="K112" s="17"/>
      <c r="L112" s="17"/>
      <c r="M112" s="11">
        <v>2</v>
      </c>
      <c r="N112" s="17"/>
      <c r="O112" s="17"/>
      <c r="P112" s="17"/>
      <c r="Q112" s="17"/>
      <c r="R112" s="17"/>
      <c r="S112" s="17"/>
      <c r="T112" s="17"/>
      <c r="U112" s="17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>
        <v>31</v>
      </c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ht="15.75" outlineLevel="1">
      <c r="A113" s="9">
        <v>107</v>
      </c>
      <c r="B113" s="6" t="s">
        <v>184</v>
      </c>
      <c r="C113" s="14">
        <f>SUM(D113:BH113)</f>
        <v>41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1"/>
      <c r="U113" s="11"/>
      <c r="V113" s="11"/>
      <c r="W113" s="11"/>
      <c r="X113" s="11"/>
      <c r="Y113" s="11"/>
      <c r="Z113" s="11"/>
      <c r="AA113" s="11">
        <v>41</v>
      </c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ht="15.75" outlineLevel="1">
      <c r="A114" s="9">
        <v>108</v>
      </c>
      <c r="B114" s="6" t="s">
        <v>112</v>
      </c>
      <c r="C114" s="14">
        <f>SUM(D114:BH114)</f>
        <v>40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1"/>
      <c r="U114" s="11"/>
      <c r="V114" s="11">
        <v>10</v>
      </c>
      <c r="W114" s="11"/>
      <c r="X114" s="11"/>
      <c r="Y114" s="11"/>
      <c r="Z114" s="11"/>
      <c r="AA114" s="11">
        <v>30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ht="15.75" outlineLevel="1">
      <c r="A115" s="9">
        <v>109</v>
      </c>
      <c r="B115" s="6" t="s">
        <v>183</v>
      </c>
      <c r="C115" s="14">
        <f>SUM(D115:BH115)</f>
        <v>40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1"/>
      <c r="U115" s="11"/>
      <c r="V115" s="11"/>
      <c r="W115" s="11"/>
      <c r="X115" s="11"/>
      <c r="Y115" s="11"/>
      <c r="Z115" s="11"/>
      <c r="AA115" s="11">
        <v>40</v>
      </c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1:49" ht="15.75" outlineLevel="1">
      <c r="A116" s="9">
        <v>110</v>
      </c>
      <c r="B116" s="6" t="s">
        <v>181</v>
      </c>
      <c r="C116" s="14">
        <f>SUM(D116:BH116)</f>
        <v>37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1"/>
      <c r="U116" s="11"/>
      <c r="V116" s="11"/>
      <c r="W116" s="11"/>
      <c r="X116" s="11"/>
      <c r="Y116" s="11"/>
      <c r="Z116" s="11"/>
      <c r="AA116" s="11">
        <v>37</v>
      </c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ht="15.75" outlineLevel="1">
      <c r="A117" s="9">
        <v>111</v>
      </c>
      <c r="B117" s="6" t="s">
        <v>171</v>
      </c>
      <c r="C117" s="14">
        <f>SUM(D117:BH117)</f>
        <v>37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1"/>
      <c r="U117" s="11"/>
      <c r="V117" s="11"/>
      <c r="W117" s="11"/>
      <c r="X117" s="11"/>
      <c r="Y117" s="11"/>
      <c r="Z117" s="11"/>
      <c r="AA117" s="11">
        <v>27</v>
      </c>
      <c r="AB117" s="11"/>
      <c r="AC117" s="11"/>
      <c r="AD117" s="11"/>
      <c r="AE117" s="11"/>
      <c r="AF117" s="11"/>
      <c r="AG117" s="11"/>
      <c r="AH117" s="11"/>
      <c r="AI117" s="11">
        <v>10</v>
      </c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1:49" ht="15.75" outlineLevel="1">
      <c r="A118" s="9">
        <v>112</v>
      </c>
      <c r="B118" s="6" t="s">
        <v>52</v>
      </c>
      <c r="C118" s="14">
        <f>SUM(D118:BH118)</f>
        <v>36</v>
      </c>
      <c r="D118" s="11">
        <v>12</v>
      </c>
      <c r="E118" s="11">
        <v>3</v>
      </c>
      <c r="F118" s="17"/>
      <c r="G118" s="17"/>
      <c r="H118" s="17"/>
      <c r="I118" s="11">
        <v>9</v>
      </c>
      <c r="J118" s="11">
        <v>10</v>
      </c>
      <c r="K118" s="17"/>
      <c r="L118" s="17"/>
      <c r="M118" s="11">
        <v>2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1:49" ht="15.75" outlineLevel="1">
      <c r="A119" s="9">
        <v>113</v>
      </c>
      <c r="B119" s="6" t="s">
        <v>141</v>
      </c>
      <c r="C119" s="14">
        <f>SUM(D119:BH119)</f>
        <v>36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1"/>
      <c r="U119" s="11"/>
      <c r="V119" s="11">
        <v>36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1:49" ht="15.75" outlineLevel="1">
      <c r="A120" s="9">
        <v>114</v>
      </c>
      <c r="B120" s="6" t="s">
        <v>101</v>
      </c>
      <c r="C120" s="14">
        <f>SUM(D120:BH120)</f>
        <v>34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1"/>
      <c r="U120" s="11"/>
      <c r="V120" s="11">
        <v>2</v>
      </c>
      <c r="W120" s="11"/>
      <c r="X120" s="11"/>
      <c r="Y120" s="11"/>
      <c r="Z120" s="11"/>
      <c r="AA120" s="11">
        <v>32</v>
      </c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ht="15.75" outlineLevel="1">
      <c r="A121" s="9">
        <v>115</v>
      </c>
      <c r="B121" s="6" t="s">
        <v>215</v>
      </c>
      <c r="C121" s="14">
        <f>SUM(D121:BH121)</f>
        <v>34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>
        <v>34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ht="15.75" outlineLevel="1">
      <c r="A122" s="9">
        <v>116</v>
      </c>
      <c r="B122" s="6" t="s">
        <v>216</v>
      </c>
      <c r="C122" s="14">
        <f>SUM(D122:BH122)</f>
        <v>34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>
        <v>34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ht="15.75" outlineLevel="1">
      <c r="A123" s="9">
        <v>117</v>
      </c>
      <c r="B123" s="6" t="s">
        <v>177</v>
      </c>
      <c r="C123" s="14">
        <f>SUM(D123:BH123)</f>
        <v>33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1"/>
      <c r="U123" s="11"/>
      <c r="V123" s="11"/>
      <c r="W123" s="11"/>
      <c r="X123" s="11"/>
      <c r="Y123" s="11"/>
      <c r="Z123" s="11"/>
      <c r="AA123" s="11">
        <v>33</v>
      </c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1:49" ht="15.75" outlineLevel="1">
      <c r="A124" s="9">
        <v>118</v>
      </c>
      <c r="B124" s="6" t="s">
        <v>178</v>
      </c>
      <c r="C124" s="14">
        <f>SUM(D124:BH124)</f>
        <v>33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1"/>
      <c r="U124" s="11"/>
      <c r="V124" s="11"/>
      <c r="W124" s="11"/>
      <c r="X124" s="11"/>
      <c r="Y124" s="11"/>
      <c r="Z124" s="11"/>
      <c r="AA124" s="11">
        <v>33</v>
      </c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1:49" ht="15.75" outlineLevel="1">
      <c r="A125" s="9">
        <v>119</v>
      </c>
      <c r="B125" s="6" t="s">
        <v>115</v>
      </c>
      <c r="C125" s="14">
        <f>SUM(D125:BH125)</f>
        <v>33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1"/>
      <c r="U125" s="11"/>
      <c r="V125" s="11">
        <v>17</v>
      </c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>
        <v>16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ht="15.75" outlineLevel="1">
      <c r="A126" s="9">
        <v>120</v>
      </c>
      <c r="B126" s="6" t="s">
        <v>116</v>
      </c>
      <c r="C126" s="14">
        <f>SUM(D126:BH126)</f>
        <v>33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1"/>
      <c r="U126" s="11"/>
      <c r="V126" s="11">
        <v>17</v>
      </c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>
        <v>16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1:49" ht="15.75" outlineLevel="1">
      <c r="A127" s="9">
        <v>121</v>
      </c>
      <c r="B127" s="6" t="s">
        <v>214</v>
      </c>
      <c r="C127" s="14">
        <f>SUM(D127:BH127)</f>
        <v>33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>
        <v>33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ht="15.75" outlineLevel="1">
      <c r="A128" s="9">
        <v>122</v>
      </c>
      <c r="B128" s="6" t="s">
        <v>176</v>
      </c>
      <c r="C128" s="14">
        <f>SUM(D128:BH128)</f>
        <v>32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1"/>
      <c r="U128" s="11"/>
      <c r="V128" s="11"/>
      <c r="W128" s="11"/>
      <c r="X128" s="11"/>
      <c r="Y128" s="11"/>
      <c r="Z128" s="11"/>
      <c r="AA128" s="11">
        <v>32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ht="15.75" outlineLevel="1">
      <c r="A129" s="9">
        <v>123</v>
      </c>
      <c r="B129" s="6" t="s">
        <v>127</v>
      </c>
      <c r="C129" s="14">
        <f>SUM(D129:BH129)</f>
        <v>31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1"/>
      <c r="U129" s="11"/>
      <c r="V129" s="11">
        <v>26</v>
      </c>
      <c r="W129" s="11"/>
      <c r="X129" s="11"/>
      <c r="Y129" s="11"/>
      <c r="Z129" s="11"/>
      <c r="AA129" s="11">
        <v>5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ht="15.75" outlineLevel="1">
      <c r="A130" s="9">
        <v>124</v>
      </c>
      <c r="B130" s="6" t="s">
        <v>128</v>
      </c>
      <c r="C130" s="14">
        <f>SUM(D130:BH130)</f>
        <v>31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1"/>
      <c r="U130" s="11"/>
      <c r="V130" s="11">
        <v>26</v>
      </c>
      <c r="W130" s="11"/>
      <c r="X130" s="11"/>
      <c r="Y130" s="11"/>
      <c r="Z130" s="11"/>
      <c r="AA130" s="11">
        <v>5</v>
      </c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ht="15.75" outlineLevel="1">
      <c r="A131" s="9">
        <v>125</v>
      </c>
      <c r="B131" s="6" t="s">
        <v>174</v>
      </c>
      <c r="C131" s="14">
        <f>SUM(D131:BH131)</f>
        <v>31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1"/>
      <c r="U131" s="11"/>
      <c r="V131" s="11"/>
      <c r="W131" s="11"/>
      <c r="X131" s="11"/>
      <c r="Y131" s="11"/>
      <c r="Z131" s="11"/>
      <c r="AA131" s="11">
        <v>31</v>
      </c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ht="15.75" outlineLevel="1">
      <c r="A132" s="9">
        <v>126</v>
      </c>
      <c r="B132" s="6" t="s">
        <v>175</v>
      </c>
      <c r="C132" s="14">
        <f>SUM(D132:BH132)</f>
        <v>31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1"/>
      <c r="U132" s="11"/>
      <c r="V132" s="11"/>
      <c r="W132" s="11"/>
      <c r="X132" s="11"/>
      <c r="Y132" s="11"/>
      <c r="Z132" s="11"/>
      <c r="AA132" s="11">
        <v>31</v>
      </c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ht="15.75" outlineLevel="1">
      <c r="A133" s="9">
        <v>127</v>
      </c>
      <c r="B133" s="6" t="s">
        <v>197</v>
      </c>
      <c r="C133" s="14">
        <f>SUM(D133:BH133)</f>
        <v>31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>
        <v>11</v>
      </c>
      <c r="AI133" s="11"/>
      <c r="AJ133" s="11">
        <v>20</v>
      </c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ht="15.75" outlineLevel="1">
      <c r="A134" s="9">
        <v>128</v>
      </c>
      <c r="B134" s="6" t="s">
        <v>60</v>
      </c>
      <c r="C134" s="14">
        <f>SUM(D134:BH134)</f>
        <v>30</v>
      </c>
      <c r="D134" s="17"/>
      <c r="E134" s="17"/>
      <c r="F134" s="11">
        <v>2</v>
      </c>
      <c r="G134" s="17"/>
      <c r="H134" s="11">
        <v>8</v>
      </c>
      <c r="I134" s="11">
        <v>7</v>
      </c>
      <c r="J134" s="11">
        <v>3</v>
      </c>
      <c r="K134" s="12">
        <v>1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1">
        <v>5</v>
      </c>
      <c r="W134" s="17"/>
      <c r="X134" s="11">
        <v>4</v>
      </c>
      <c r="Y134" s="17"/>
      <c r="Z134" s="17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ht="15.75" outlineLevel="1">
      <c r="A135" s="9">
        <v>129</v>
      </c>
      <c r="B135" s="6" t="s">
        <v>173</v>
      </c>
      <c r="C135" s="14">
        <f>SUM(D135:BH135)</f>
        <v>30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1"/>
      <c r="U135" s="11"/>
      <c r="V135" s="11"/>
      <c r="W135" s="11"/>
      <c r="X135" s="11"/>
      <c r="Y135" s="11"/>
      <c r="Z135" s="11"/>
      <c r="AA135" s="11">
        <v>30</v>
      </c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ht="15.75" outlineLevel="1">
      <c r="A136" s="9">
        <v>130</v>
      </c>
      <c r="B136" s="6" t="s">
        <v>208</v>
      </c>
      <c r="C136" s="14">
        <f>SUM(D136:BH136)</f>
        <v>30</v>
      </c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1"/>
      <c r="U136" s="11"/>
      <c r="V136" s="11"/>
      <c r="W136" s="11"/>
      <c r="X136" s="11"/>
      <c r="Y136" s="11"/>
      <c r="Z136" s="11"/>
      <c r="AA136" s="11">
        <v>10</v>
      </c>
      <c r="AB136" s="11"/>
      <c r="AC136" s="11"/>
      <c r="AD136" s="11"/>
      <c r="AE136" s="11"/>
      <c r="AF136" s="11"/>
      <c r="AG136" s="11"/>
      <c r="AH136" s="11"/>
      <c r="AI136" s="11">
        <v>20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ht="15.75" outlineLevel="1">
      <c r="A137" s="9">
        <v>131</v>
      </c>
      <c r="B137" s="6" t="s">
        <v>212</v>
      </c>
      <c r="C137" s="14">
        <f>SUM(D137:BH137)</f>
        <v>30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>
        <v>30</v>
      </c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ht="15.75" outlineLevel="1">
      <c r="A138" s="9">
        <v>132</v>
      </c>
      <c r="B138" s="6" t="s">
        <v>213</v>
      </c>
      <c r="C138" s="14">
        <f>SUM(D138:BH138)</f>
        <v>30</v>
      </c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>
        <v>30</v>
      </c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ht="15.75" outlineLevel="1">
      <c r="A139" s="9">
        <v>133</v>
      </c>
      <c r="B139" s="6" t="s">
        <v>172</v>
      </c>
      <c r="C139" s="14">
        <f>SUM(D139:BH139)</f>
        <v>29</v>
      </c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1"/>
      <c r="U139" s="11"/>
      <c r="V139" s="11"/>
      <c r="W139" s="11"/>
      <c r="X139" s="11"/>
      <c r="Y139" s="11"/>
      <c r="Z139" s="11"/>
      <c r="AA139" s="11">
        <v>29</v>
      </c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ht="15.75" outlineLevel="1">
      <c r="A140" s="9">
        <v>134</v>
      </c>
      <c r="B140" s="6" t="s">
        <v>196</v>
      </c>
      <c r="C140" s="14">
        <f>SUM(D140:BH140)</f>
        <v>29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>
        <v>14</v>
      </c>
      <c r="AI140" s="11"/>
      <c r="AJ140" s="11">
        <v>15</v>
      </c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ht="15.75" outlineLevel="1">
      <c r="A141" s="9">
        <v>135</v>
      </c>
      <c r="B141" s="6" t="s">
        <v>158</v>
      </c>
      <c r="C141" s="14">
        <f>SUM(D141:BH141)</f>
        <v>29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1"/>
      <c r="U141" s="11"/>
      <c r="V141" s="11"/>
      <c r="W141" s="11"/>
      <c r="X141" s="11"/>
      <c r="Y141" s="11"/>
      <c r="Z141" s="11"/>
      <c r="AA141" s="11">
        <v>4</v>
      </c>
      <c r="AB141" s="11"/>
      <c r="AC141" s="11"/>
      <c r="AD141" s="11"/>
      <c r="AE141" s="11"/>
      <c r="AF141" s="11"/>
      <c r="AG141" s="11"/>
      <c r="AH141" s="11"/>
      <c r="AI141" s="11">
        <v>25</v>
      </c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ht="15.75" outlineLevel="1">
      <c r="A142" s="9">
        <v>136</v>
      </c>
      <c r="B142" s="6" t="s">
        <v>210</v>
      </c>
      <c r="C142" s="14">
        <f>SUM(D142:BH142)</f>
        <v>29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>
        <v>29</v>
      </c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ht="15.75" outlineLevel="1">
      <c r="A143" s="9">
        <v>137</v>
      </c>
      <c r="B143" s="6" t="s">
        <v>211</v>
      </c>
      <c r="C143" s="14">
        <f>SUM(D143:BH143)</f>
        <v>29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>
        <v>29</v>
      </c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ht="15.75" outlineLevel="1">
      <c r="A144" s="9">
        <v>138</v>
      </c>
      <c r="B144" s="6" t="s">
        <v>168</v>
      </c>
      <c r="C144" s="14">
        <f>SUM(D144:BH144)</f>
        <v>23</v>
      </c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1"/>
      <c r="U144" s="11"/>
      <c r="V144" s="11"/>
      <c r="W144" s="11"/>
      <c r="X144" s="11"/>
      <c r="Y144" s="11"/>
      <c r="Z144" s="11"/>
      <c r="AA144" s="11">
        <v>23</v>
      </c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ht="15.75" outlineLevel="1">
      <c r="A145" s="9">
        <v>139</v>
      </c>
      <c r="B145" s="6" t="s">
        <v>169</v>
      </c>
      <c r="C145" s="14">
        <f>SUM(D145:BH145)</f>
        <v>23</v>
      </c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1"/>
      <c r="U145" s="11"/>
      <c r="V145" s="11"/>
      <c r="W145" s="11"/>
      <c r="X145" s="11"/>
      <c r="Y145" s="11"/>
      <c r="Z145" s="11"/>
      <c r="AA145" s="11">
        <v>23</v>
      </c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ht="15.75" outlineLevel="1">
      <c r="A146" s="9">
        <v>140</v>
      </c>
      <c r="B146" s="6" t="s">
        <v>93</v>
      </c>
      <c r="C146" s="14">
        <f>SUM(D146:BH146)</f>
        <v>22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1">
        <v>22</v>
      </c>
      <c r="T146" s="17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ht="15.75" outlineLevel="1">
      <c r="A147" s="9">
        <v>141</v>
      </c>
      <c r="B147" s="6" t="s">
        <v>71</v>
      </c>
      <c r="C147" s="14">
        <f>SUM(D147:BH147)</f>
        <v>22</v>
      </c>
      <c r="D147" s="17"/>
      <c r="E147" s="17"/>
      <c r="F147" s="17"/>
      <c r="G147" s="11">
        <v>1</v>
      </c>
      <c r="H147" s="11">
        <v>1</v>
      </c>
      <c r="I147" s="17"/>
      <c r="J147" s="17"/>
      <c r="K147" s="17"/>
      <c r="L147" s="17"/>
      <c r="M147" s="17"/>
      <c r="N147" s="17"/>
      <c r="O147" s="17"/>
      <c r="P147" s="17"/>
      <c r="Q147" s="11">
        <v>3</v>
      </c>
      <c r="R147" s="17"/>
      <c r="S147" s="17"/>
      <c r="T147" s="17"/>
      <c r="U147" s="17"/>
      <c r="V147" s="11">
        <v>1</v>
      </c>
      <c r="W147" s="17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>
        <v>11</v>
      </c>
      <c r="AP147" s="11">
        <v>5</v>
      </c>
      <c r="AQ147" s="11"/>
      <c r="AR147" s="11"/>
      <c r="AS147" s="11"/>
      <c r="AT147" s="11"/>
      <c r="AU147" s="11"/>
      <c r="AV147" s="11"/>
      <c r="AW147" s="11"/>
    </row>
    <row r="148" spans="1:49" ht="15.75" outlineLevel="1">
      <c r="A148" s="9">
        <v>142</v>
      </c>
      <c r="B148" s="6" t="s">
        <v>61</v>
      </c>
      <c r="C148" s="14">
        <f>SUM(D148:BH148)</f>
        <v>21</v>
      </c>
      <c r="D148" s="17"/>
      <c r="E148" s="17"/>
      <c r="F148" s="11">
        <v>2</v>
      </c>
      <c r="G148" s="17"/>
      <c r="H148" s="11">
        <v>8</v>
      </c>
      <c r="I148" s="11">
        <v>7</v>
      </c>
      <c r="J148" s="11">
        <v>3</v>
      </c>
      <c r="K148" s="12">
        <v>1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ht="15.75" outlineLevel="1">
      <c r="A149" s="9">
        <v>143</v>
      </c>
      <c r="B149" s="6" t="s">
        <v>79</v>
      </c>
      <c r="C149" s="14">
        <f>SUM(D149:BH149)</f>
        <v>21</v>
      </c>
      <c r="D149" s="17"/>
      <c r="E149" s="17"/>
      <c r="F149" s="17"/>
      <c r="G149" s="17"/>
      <c r="H149" s="17"/>
      <c r="I149" s="17"/>
      <c r="J149" s="17"/>
      <c r="K149" s="11">
        <v>8</v>
      </c>
      <c r="L149" s="11">
        <v>2</v>
      </c>
      <c r="M149" s="17"/>
      <c r="N149" s="17"/>
      <c r="O149" s="17"/>
      <c r="P149" s="11">
        <v>11</v>
      </c>
      <c r="Q149" s="17"/>
      <c r="R149" s="17"/>
      <c r="S149" s="17"/>
      <c r="T149" s="17"/>
      <c r="U149" s="17"/>
      <c r="V149" s="17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ht="15.75" outlineLevel="1">
      <c r="A150" s="9">
        <v>144</v>
      </c>
      <c r="B150" s="6" t="s">
        <v>123</v>
      </c>
      <c r="C150" s="14">
        <f>SUM(D150:BH150)</f>
        <v>21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1"/>
      <c r="U150" s="11"/>
      <c r="V150" s="11">
        <v>21</v>
      </c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ht="15.75" outlineLevel="1">
      <c r="A151" s="9">
        <v>145</v>
      </c>
      <c r="B151" s="6" t="s">
        <v>124</v>
      </c>
      <c r="C151" s="14">
        <f>SUM(D151:BH151)</f>
        <v>21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1"/>
      <c r="U151" s="11"/>
      <c r="V151" s="11">
        <v>21</v>
      </c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ht="15.75" outlineLevel="1">
      <c r="A152" s="9">
        <v>146</v>
      </c>
      <c r="B152" s="6" t="s">
        <v>209</v>
      </c>
      <c r="C152" s="14">
        <f>SUM(D152:BH152)</f>
        <v>21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>
        <v>21</v>
      </c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ht="15.75" outlineLevel="1">
      <c r="A153" s="9">
        <v>147</v>
      </c>
      <c r="B153" s="6" t="s">
        <v>122</v>
      </c>
      <c r="C153" s="14">
        <f>SUM(D153:BH153)</f>
        <v>20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1"/>
      <c r="U153" s="11"/>
      <c r="V153" s="11">
        <v>20</v>
      </c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ht="15.75" outlineLevel="1">
      <c r="A154" s="9">
        <v>148</v>
      </c>
      <c r="B154" s="6" t="s">
        <v>109</v>
      </c>
      <c r="C154" s="14">
        <f>SUM(D154:BH154)</f>
        <v>17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1"/>
      <c r="U154" s="11"/>
      <c r="V154" s="11">
        <v>8</v>
      </c>
      <c r="W154" s="11"/>
      <c r="X154" s="11"/>
      <c r="Y154" s="11"/>
      <c r="Z154" s="11"/>
      <c r="AA154" s="11">
        <v>7</v>
      </c>
      <c r="AB154" s="11"/>
      <c r="AC154" s="11"/>
      <c r="AD154" s="11"/>
      <c r="AE154" s="11"/>
      <c r="AF154" s="11"/>
      <c r="AG154" s="11"/>
      <c r="AH154" s="11"/>
      <c r="AI154" s="11">
        <v>2</v>
      </c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ht="15.75" outlineLevel="1">
      <c r="A155" s="9">
        <v>149</v>
      </c>
      <c r="B155" s="6" t="s">
        <v>110</v>
      </c>
      <c r="C155" s="14">
        <f>SUM(D155:BH155)</f>
        <v>17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1"/>
      <c r="U155" s="11"/>
      <c r="V155" s="11">
        <v>8</v>
      </c>
      <c r="W155" s="11"/>
      <c r="X155" s="11"/>
      <c r="Y155" s="11"/>
      <c r="Z155" s="11"/>
      <c r="AA155" s="11">
        <v>7</v>
      </c>
      <c r="AB155" s="11"/>
      <c r="AC155" s="11"/>
      <c r="AD155" s="11"/>
      <c r="AE155" s="11"/>
      <c r="AF155" s="11"/>
      <c r="AG155" s="11"/>
      <c r="AH155" s="11"/>
      <c r="AI155" s="11">
        <v>2</v>
      </c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ht="15.75" outlineLevel="1">
      <c r="A156" s="9">
        <v>150</v>
      </c>
      <c r="B156" s="6" t="s">
        <v>82</v>
      </c>
      <c r="C156" s="14">
        <f>SUM(D156:BH156)</f>
        <v>16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1">
        <v>16</v>
      </c>
      <c r="N156" s="17"/>
      <c r="O156" s="17"/>
      <c r="P156" s="17"/>
      <c r="Q156" s="17"/>
      <c r="R156" s="17"/>
      <c r="S156" s="17"/>
      <c r="T156" s="17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ht="15.75" outlineLevel="1">
      <c r="A157" s="9">
        <v>151</v>
      </c>
      <c r="B157" s="6" t="s">
        <v>113</v>
      </c>
      <c r="C157" s="14">
        <f>SUM(D157:BH157)</f>
        <v>14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1"/>
      <c r="U157" s="11"/>
      <c r="V157" s="11">
        <v>12</v>
      </c>
      <c r="W157" s="11"/>
      <c r="X157" s="11"/>
      <c r="Y157" s="11"/>
      <c r="Z157" s="11"/>
      <c r="AA157" s="11">
        <v>2</v>
      </c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ht="15.75" outlineLevel="1">
      <c r="A158" s="9">
        <v>152</v>
      </c>
      <c r="B158" s="6" t="s">
        <v>114</v>
      </c>
      <c r="C158" s="14">
        <f>SUM(D158:BH158)</f>
        <v>14</v>
      </c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1"/>
      <c r="U158" s="11"/>
      <c r="V158" s="11">
        <v>12</v>
      </c>
      <c r="W158" s="11"/>
      <c r="X158" s="11"/>
      <c r="Y158" s="11"/>
      <c r="Z158" s="11"/>
      <c r="AA158" s="11">
        <v>2</v>
      </c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ht="15.75" outlineLevel="1">
      <c r="A159" s="9">
        <v>153</v>
      </c>
      <c r="B159" s="6" t="s">
        <v>163</v>
      </c>
      <c r="C159" s="14">
        <f>SUM(D159:BH159)</f>
        <v>13</v>
      </c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1"/>
      <c r="U159" s="11"/>
      <c r="V159" s="11"/>
      <c r="W159" s="11"/>
      <c r="X159" s="11"/>
      <c r="Y159" s="11"/>
      <c r="Z159" s="11"/>
      <c r="AA159" s="11">
        <v>13</v>
      </c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ht="15.75" outlineLevel="1">
      <c r="A160" s="9">
        <v>154</v>
      </c>
      <c r="B160" s="6" t="s">
        <v>164</v>
      </c>
      <c r="C160" s="14">
        <f>SUM(D160:BH160)</f>
        <v>13</v>
      </c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1"/>
      <c r="U160" s="11"/>
      <c r="V160" s="11"/>
      <c r="W160" s="11"/>
      <c r="X160" s="11"/>
      <c r="Y160" s="11"/>
      <c r="Z160" s="11"/>
      <c r="AA160" s="11">
        <v>13</v>
      </c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ht="15.75" outlineLevel="1">
      <c r="A161" s="9">
        <v>155</v>
      </c>
      <c r="B161" s="6" t="s">
        <v>206</v>
      </c>
      <c r="C161" s="14">
        <f>SUM(D161:BH161)</f>
        <v>12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>
        <v>12</v>
      </c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ht="15.75" outlineLevel="1">
      <c r="A162" s="9">
        <v>156</v>
      </c>
      <c r="B162" s="6" t="s">
        <v>207</v>
      </c>
      <c r="C162" s="14">
        <f>SUM(D162:BH162)</f>
        <v>12</v>
      </c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>
        <v>12</v>
      </c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ht="15.75" outlineLevel="1">
      <c r="A163" s="9">
        <v>157</v>
      </c>
      <c r="B163" s="6" t="s">
        <v>111</v>
      </c>
      <c r="C163" s="14">
        <f>SUM(D163:BH163)</f>
        <v>10</v>
      </c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1"/>
      <c r="U163" s="11"/>
      <c r="V163" s="11">
        <v>10</v>
      </c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ht="15.75" outlineLevel="1">
      <c r="A164" s="9">
        <v>158</v>
      </c>
      <c r="B164" s="6" t="s">
        <v>104</v>
      </c>
      <c r="C164" s="14">
        <f>SUM(D164:BH164)</f>
        <v>9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1"/>
      <c r="U164" s="11"/>
      <c r="V164" s="11">
        <v>5</v>
      </c>
      <c r="W164" s="11"/>
      <c r="X164" s="11">
        <v>4</v>
      </c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ht="15.75" outlineLevel="1">
      <c r="A165" s="9">
        <v>159</v>
      </c>
      <c r="B165" s="6" t="s">
        <v>161</v>
      </c>
      <c r="C165" s="14">
        <f>SUM(D165:BH165)</f>
        <v>9</v>
      </c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1"/>
      <c r="U165" s="11"/>
      <c r="V165" s="11"/>
      <c r="W165" s="11"/>
      <c r="X165" s="11"/>
      <c r="Y165" s="11"/>
      <c r="Z165" s="11"/>
      <c r="AA165" s="11">
        <v>9</v>
      </c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ht="15.75" outlineLevel="1">
      <c r="A166" s="9">
        <v>160</v>
      </c>
      <c r="B166" s="6" t="s">
        <v>162</v>
      </c>
      <c r="C166" s="14">
        <f>SUM(D166:BH166)</f>
        <v>9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1"/>
      <c r="U166" s="11"/>
      <c r="V166" s="11"/>
      <c r="W166" s="11"/>
      <c r="X166" s="11"/>
      <c r="Y166" s="11"/>
      <c r="Z166" s="11"/>
      <c r="AA166" s="11">
        <v>9</v>
      </c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ht="15.75" outlineLevel="1">
      <c r="A167" s="9">
        <v>161</v>
      </c>
      <c r="B167" s="6" t="s">
        <v>159</v>
      </c>
      <c r="C167" s="14">
        <f>SUM(D167:BH167)</f>
        <v>8</v>
      </c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1"/>
      <c r="U167" s="11"/>
      <c r="V167" s="11"/>
      <c r="W167" s="11"/>
      <c r="X167" s="11"/>
      <c r="Y167" s="11"/>
      <c r="Z167" s="11"/>
      <c r="AA167" s="11">
        <v>8</v>
      </c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ht="15.75" outlineLevel="1">
      <c r="A168" s="9">
        <v>162</v>
      </c>
      <c r="B168" s="6" t="s">
        <v>107</v>
      </c>
      <c r="C168" s="14">
        <f>SUM(D168:BH168)</f>
        <v>7</v>
      </c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1"/>
      <c r="U168" s="11"/>
      <c r="V168" s="11">
        <v>7</v>
      </c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ht="15.75" outlineLevel="1">
      <c r="A169" s="9">
        <v>163</v>
      </c>
      <c r="B169" s="6" t="s">
        <v>108</v>
      </c>
      <c r="C169" s="14">
        <f>SUM(D169:BH169)</f>
        <v>7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1"/>
      <c r="U169" s="11"/>
      <c r="V169" s="11">
        <v>7</v>
      </c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ht="15.75" outlineLevel="1">
      <c r="A170" s="9">
        <v>164</v>
      </c>
      <c r="B170" s="6" t="s">
        <v>69</v>
      </c>
      <c r="C170" s="14">
        <f>SUM(D170:BH170)</f>
        <v>6</v>
      </c>
      <c r="D170" s="17"/>
      <c r="E170" s="17"/>
      <c r="F170" s="17"/>
      <c r="G170" s="17"/>
      <c r="H170" s="11">
        <v>6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ht="15.75" outlineLevel="1">
      <c r="A171" s="9">
        <v>165</v>
      </c>
      <c r="B171" s="6" t="s">
        <v>78</v>
      </c>
      <c r="C171" s="14">
        <f>SUM(D171:BH171)</f>
        <v>6</v>
      </c>
      <c r="D171" s="17"/>
      <c r="E171" s="17"/>
      <c r="F171" s="17"/>
      <c r="G171" s="17"/>
      <c r="H171" s="17"/>
      <c r="I171" s="17"/>
      <c r="J171" s="17"/>
      <c r="K171" s="11">
        <v>6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ht="15.75" outlineLevel="1">
      <c r="A172" s="9">
        <v>166</v>
      </c>
      <c r="B172" s="6" t="s">
        <v>204</v>
      </c>
      <c r="C172" s="14">
        <f>SUM(D172:BH172)</f>
        <v>6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>
        <v>6</v>
      </c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ht="15.75" outlineLevel="1">
      <c r="A173" s="9">
        <v>167</v>
      </c>
      <c r="B173" s="6" t="s">
        <v>205</v>
      </c>
      <c r="C173" s="14">
        <f>SUM(D173:BH173)</f>
        <v>6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>
        <v>6</v>
      </c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1:49" ht="15.75" outlineLevel="1">
      <c r="A174" s="9">
        <v>168</v>
      </c>
      <c r="B174" s="6" t="s">
        <v>202</v>
      </c>
      <c r="C174" s="14">
        <f>SUM(D174:BH174)</f>
        <v>5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>
        <v>5</v>
      </c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1:49" ht="15.75" outlineLevel="1">
      <c r="A175" s="9">
        <v>169</v>
      </c>
      <c r="B175" s="6" t="s">
        <v>203</v>
      </c>
      <c r="C175" s="14">
        <f>SUM(D175:BH175)</f>
        <v>5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>
        <v>5</v>
      </c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1:49" ht="15.75" outlineLevel="1">
      <c r="A176" s="9">
        <v>170</v>
      </c>
      <c r="B176" s="6" t="s">
        <v>72</v>
      </c>
      <c r="C176" s="14">
        <f>SUM(D176:BH176)</f>
        <v>4</v>
      </c>
      <c r="D176" s="17"/>
      <c r="E176" s="17"/>
      <c r="F176" s="17"/>
      <c r="G176" s="11">
        <v>1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1">
        <v>3</v>
      </c>
      <c r="R176" s="17"/>
      <c r="S176" s="17"/>
      <c r="T176" s="17"/>
      <c r="U176" s="17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1:49" ht="15.75" outlineLevel="1">
      <c r="A177" s="9">
        <v>171</v>
      </c>
      <c r="B177" s="6" t="s">
        <v>157</v>
      </c>
      <c r="C177" s="14">
        <f>SUM(D177:BH177)</f>
        <v>4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1"/>
      <c r="U177" s="11"/>
      <c r="V177" s="11"/>
      <c r="W177" s="11"/>
      <c r="X177" s="11"/>
      <c r="Y177" s="11"/>
      <c r="Z177" s="11"/>
      <c r="AA177" s="11">
        <v>4</v>
      </c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1:49" ht="15.75" outlineLevel="1">
      <c r="A178" s="9">
        <v>172</v>
      </c>
      <c r="B178" s="6" t="s">
        <v>155</v>
      </c>
      <c r="C178" s="14">
        <f>SUM(D178:BH178)</f>
        <v>4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1"/>
      <c r="U178" s="11"/>
      <c r="V178" s="11"/>
      <c r="W178" s="11"/>
      <c r="X178" s="11"/>
      <c r="Y178" s="11"/>
      <c r="Z178" s="11"/>
      <c r="AA178" s="11">
        <v>1</v>
      </c>
      <c r="AB178" s="11"/>
      <c r="AC178" s="11"/>
      <c r="AD178" s="11"/>
      <c r="AE178" s="11"/>
      <c r="AF178" s="11"/>
      <c r="AG178" s="11"/>
      <c r="AH178" s="11"/>
      <c r="AI178" s="11">
        <v>3</v>
      </c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1:49" ht="15.75" outlineLevel="1">
      <c r="A179" s="9">
        <v>173</v>
      </c>
      <c r="B179" s="6" t="s">
        <v>156</v>
      </c>
      <c r="C179" s="14">
        <f>SUM(D179:BH179)</f>
        <v>4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1"/>
      <c r="U179" s="11"/>
      <c r="V179" s="11"/>
      <c r="W179" s="11"/>
      <c r="X179" s="11"/>
      <c r="Y179" s="11"/>
      <c r="Z179" s="11"/>
      <c r="AA179" s="11">
        <v>1</v>
      </c>
      <c r="AB179" s="11"/>
      <c r="AC179" s="11"/>
      <c r="AD179" s="11"/>
      <c r="AE179" s="11"/>
      <c r="AF179" s="11"/>
      <c r="AG179" s="11"/>
      <c r="AH179" s="11"/>
      <c r="AI179" s="11">
        <v>3</v>
      </c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1:49" ht="15.75" outlineLevel="1">
      <c r="A180" s="9">
        <v>174</v>
      </c>
      <c r="B180" s="6" t="s">
        <v>219</v>
      </c>
      <c r="C180" s="14">
        <f>SUM(D180:BH180)</f>
        <v>4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>
        <v>4</v>
      </c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1:49" ht="15.75" outlineLevel="1">
      <c r="A181" s="9">
        <v>175</v>
      </c>
      <c r="B181" s="6" t="s">
        <v>102</v>
      </c>
      <c r="C181" s="14">
        <f>SUM(D181:BH181)</f>
        <v>3</v>
      </c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1"/>
      <c r="U181" s="11"/>
      <c r="V181" s="11">
        <v>3</v>
      </c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</row>
    <row r="182" spans="1:49" ht="15.75" outlineLevel="1">
      <c r="A182" s="9">
        <v>176</v>
      </c>
      <c r="B182" s="6" t="s">
        <v>103</v>
      </c>
      <c r="C182" s="14">
        <f>SUM(D182:BH182)</f>
        <v>3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1"/>
      <c r="U182" s="11"/>
      <c r="V182" s="11">
        <v>3</v>
      </c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1:49" ht="15.75" outlineLevel="1">
      <c r="A183" s="9">
        <v>177</v>
      </c>
      <c r="B183" s="6" t="s">
        <v>99</v>
      </c>
      <c r="C183" s="14">
        <f>SUM(D183:BH183)</f>
        <v>1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1"/>
      <c r="U183" s="11"/>
      <c r="V183" s="11">
        <v>1</v>
      </c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1:49" ht="15.75">
      <c r="A184" s="11"/>
      <c r="B184" s="6" t="s">
        <v>73</v>
      </c>
      <c r="C184" s="14">
        <f>SUM(D184:BH184)</f>
        <v>25968</v>
      </c>
      <c r="D184" s="10">
        <f aca="true" t="shared" si="0" ref="D184:AT184">SUM(D5:D183)</f>
        <v>524</v>
      </c>
      <c r="E184" s="10">
        <f t="shared" si="0"/>
        <v>570</v>
      </c>
      <c r="F184" s="10">
        <f t="shared" si="0"/>
        <v>438</v>
      </c>
      <c r="G184" s="10">
        <f t="shared" si="0"/>
        <v>290</v>
      </c>
      <c r="H184" s="10">
        <f t="shared" si="0"/>
        <v>570</v>
      </c>
      <c r="I184" s="10">
        <f t="shared" si="0"/>
        <v>668</v>
      </c>
      <c r="J184" s="10">
        <f t="shared" si="0"/>
        <v>570</v>
      </c>
      <c r="K184" s="10">
        <f t="shared" si="0"/>
        <v>480</v>
      </c>
      <c r="L184" s="10">
        <f t="shared" si="0"/>
        <v>570</v>
      </c>
      <c r="M184" s="10">
        <f t="shared" si="0"/>
        <v>720</v>
      </c>
      <c r="N184" s="10">
        <f t="shared" si="0"/>
        <v>570</v>
      </c>
      <c r="O184" s="10">
        <f t="shared" si="0"/>
        <v>398</v>
      </c>
      <c r="P184" s="10">
        <f t="shared" si="0"/>
        <v>398</v>
      </c>
      <c r="Q184" s="10">
        <f t="shared" si="0"/>
        <v>438</v>
      </c>
      <c r="R184" s="10">
        <f t="shared" si="0"/>
        <v>480</v>
      </c>
      <c r="S184" s="10">
        <f t="shared" si="0"/>
        <v>570</v>
      </c>
      <c r="T184" s="10">
        <f t="shared" si="0"/>
        <v>398</v>
      </c>
      <c r="U184" s="10">
        <f t="shared" si="0"/>
        <v>524</v>
      </c>
      <c r="V184" s="10">
        <f t="shared" si="0"/>
        <v>1658</v>
      </c>
      <c r="W184" s="10">
        <f t="shared" si="0"/>
        <v>480</v>
      </c>
      <c r="X184" s="10">
        <f t="shared" si="0"/>
        <v>618</v>
      </c>
      <c r="Y184" s="10">
        <f t="shared" si="0"/>
        <v>618</v>
      </c>
      <c r="Z184" s="10">
        <f t="shared" si="0"/>
        <v>480</v>
      </c>
      <c r="AA184" s="10">
        <f t="shared" si="0"/>
        <v>2568</v>
      </c>
      <c r="AB184" s="10">
        <f t="shared" si="0"/>
        <v>438</v>
      </c>
      <c r="AC184" s="10">
        <f t="shared" si="0"/>
        <v>480</v>
      </c>
      <c r="AD184" s="10">
        <f t="shared" si="0"/>
        <v>438</v>
      </c>
      <c r="AE184" s="10">
        <f t="shared" si="0"/>
        <v>360</v>
      </c>
      <c r="AF184" s="10">
        <f t="shared" si="0"/>
        <v>480</v>
      </c>
      <c r="AG184" s="10">
        <f t="shared" si="0"/>
        <v>360</v>
      </c>
      <c r="AH184" s="10">
        <f t="shared" si="0"/>
        <v>570</v>
      </c>
      <c r="AI184" s="10">
        <f t="shared" si="0"/>
        <v>2180</v>
      </c>
      <c r="AJ184" s="10">
        <f t="shared" si="0"/>
        <v>618</v>
      </c>
      <c r="AK184" s="10">
        <f t="shared" si="0"/>
        <v>570</v>
      </c>
      <c r="AL184" s="10">
        <f t="shared" si="0"/>
        <v>360</v>
      </c>
      <c r="AM184" s="10">
        <f t="shared" si="0"/>
        <v>480</v>
      </c>
      <c r="AN184" s="10">
        <f t="shared" si="0"/>
        <v>360</v>
      </c>
      <c r="AO184" s="10">
        <f t="shared" si="0"/>
        <v>524</v>
      </c>
      <c r="AP184" s="10">
        <f t="shared" si="0"/>
        <v>480</v>
      </c>
      <c r="AQ184" s="10">
        <f t="shared" si="0"/>
        <v>398</v>
      </c>
      <c r="AR184" s="10">
        <f t="shared" si="0"/>
        <v>438</v>
      </c>
      <c r="AS184" s="10">
        <f t="shared" si="0"/>
        <v>438</v>
      </c>
      <c r="AT184" s="10">
        <f t="shared" si="0"/>
        <v>398</v>
      </c>
      <c r="AU184" s="11"/>
      <c r="AV184" s="11"/>
      <c r="AW184" s="11"/>
    </row>
    <row r="185" spans="1:49" ht="15.75">
      <c r="A185" s="11"/>
      <c r="B185" s="6" t="s">
        <v>74</v>
      </c>
      <c r="C185" s="14">
        <f>SUM(D185:BH185)</f>
        <v>980</v>
      </c>
      <c r="D185" s="11">
        <v>22</v>
      </c>
      <c r="E185" s="11">
        <v>23</v>
      </c>
      <c r="F185" s="11">
        <v>20</v>
      </c>
      <c r="G185" s="11">
        <v>16</v>
      </c>
      <c r="H185" s="11">
        <v>23</v>
      </c>
      <c r="I185" s="11">
        <v>25</v>
      </c>
      <c r="J185" s="11">
        <v>23</v>
      </c>
      <c r="K185" s="12">
        <v>21</v>
      </c>
      <c r="L185" s="12">
        <v>23</v>
      </c>
      <c r="M185" s="12">
        <v>26</v>
      </c>
      <c r="N185" s="11">
        <v>23</v>
      </c>
      <c r="O185" s="12">
        <v>19</v>
      </c>
      <c r="P185" s="12">
        <v>19</v>
      </c>
      <c r="Q185" s="12">
        <v>20</v>
      </c>
      <c r="R185" s="12">
        <v>21</v>
      </c>
      <c r="S185" s="12">
        <v>23</v>
      </c>
      <c r="T185" s="11">
        <v>19</v>
      </c>
      <c r="U185" s="11">
        <v>22</v>
      </c>
      <c r="V185" s="12">
        <v>40</v>
      </c>
      <c r="W185" s="12">
        <v>21</v>
      </c>
      <c r="X185" s="11">
        <v>24</v>
      </c>
      <c r="Y185" s="12">
        <v>24</v>
      </c>
      <c r="Z185" s="12">
        <v>21</v>
      </c>
      <c r="AA185" s="12">
        <v>50</v>
      </c>
      <c r="AB185" s="12">
        <v>20</v>
      </c>
      <c r="AC185" s="12">
        <v>21</v>
      </c>
      <c r="AD185" s="11">
        <v>20</v>
      </c>
      <c r="AE185" s="12">
        <v>18</v>
      </c>
      <c r="AF185" s="11">
        <v>21</v>
      </c>
      <c r="AG185" s="12">
        <v>18</v>
      </c>
      <c r="AH185" s="11">
        <v>23</v>
      </c>
      <c r="AI185" s="12">
        <v>46</v>
      </c>
      <c r="AJ185" s="12">
        <v>24</v>
      </c>
      <c r="AK185" s="12">
        <v>23</v>
      </c>
      <c r="AL185" s="11">
        <v>18</v>
      </c>
      <c r="AM185" s="11">
        <v>21</v>
      </c>
      <c r="AN185" s="11">
        <v>18</v>
      </c>
      <c r="AO185" s="12">
        <v>22</v>
      </c>
      <c r="AP185" s="12">
        <v>21</v>
      </c>
      <c r="AQ185" s="11">
        <v>19</v>
      </c>
      <c r="AR185" s="11">
        <v>20</v>
      </c>
      <c r="AS185" s="11">
        <v>20</v>
      </c>
      <c r="AT185" s="11">
        <v>19</v>
      </c>
      <c r="AU185" s="11"/>
      <c r="AV185" s="11"/>
      <c r="AW185" s="11"/>
    </row>
    <row r="186" ht="15.75">
      <c r="C186" s="15"/>
    </row>
    <row r="187" ht="15.75">
      <c r="C187" s="1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dcterms:modified xsi:type="dcterms:W3CDTF">2019-11-26T16:54:36Z</dcterms:modified>
  <cp:category/>
  <cp:version/>
  <cp:contentType/>
  <cp:contentStatus/>
</cp:coreProperties>
</file>